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0" windowHeight="16440" tabRatio="585"/>
  </bookViews>
  <sheets>
    <sheet name="封面" sheetId="1" r:id="rId1"/>
    <sheet name="目录" sheetId="2" r:id="rId2"/>
    <sheet name="1、鄂州市建设工程造价信息使用说明" sheetId="3" r:id="rId3"/>
    <sheet name="2、鄂州市建筑装饰工程材料综合价格信息" sheetId="4" r:id="rId4"/>
    <sheet name="3、鄂州市安装工程材料综合价格信息" sheetId="5" r:id="rId5"/>
    <sheet name="4、鄂州市市政工程材料综合价格信息" sheetId="6" r:id="rId6"/>
    <sheet name="5、鄂州市商品混凝土、干混砂浆综合信息价" sheetId="7" r:id="rId7"/>
    <sheet name="6、鄂州市装配式构件综合价格信息" sheetId="8" r:id="rId8"/>
    <sheet name="7、鄂州市苗木综合价格信息" sheetId="9" r:id="rId9"/>
    <sheet name="8、新型建筑材料市场参考价" sheetId="10" r:id="rId10"/>
    <sheet name="9、鄂州市主要建筑材料价格监测情况" sheetId="11" r:id="rId11"/>
    <sheet name="10、鄂州市2026年第一季度人工成本综合指数" sheetId="12" r:id="rId12"/>
    <sheet name="11、鄂州市2026年第一季度建筑工程造价指数" sheetId="13" r:id="rId13"/>
    <sheet name="Sheet1" sheetId="14" r:id="rId14"/>
  </sheets>
  <calcPr calcId="125725"/>
</workbook>
</file>

<file path=xl/calcChain.xml><?xml version="1.0" encoding="utf-8"?>
<calcChain xmlns="http://schemas.openxmlformats.org/spreadsheetml/2006/main">
  <c r="AX14" i="13"/>
  <c r="AY14" s="1"/>
  <c r="AV14"/>
  <c r="AW14" s="1"/>
  <c r="AT14"/>
  <c r="AU14" s="1"/>
  <c r="AR14"/>
  <c r="AP14"/>
  <c r="AQ14" s="1"/>
  <c r="AN14"/>
  <c r="AO14" s="1"/>
  <c r="AL14"/>
  <c r="AM14" s="1"/>
  <c r="AJ14"/>
  <c r="AK14" s="1"/>
  <c r="AX13"/>
  <c r="AY13" s="1"/>
  <c r="AV13"/>
  <c r="AW13" s="1"/>
  <c r="AT13"/>
  <c r="AU13" s="1"/>
  <c r="AR13"/>
  <c r="AP13"/>
  <c r="AQ13" s="1"/>
  <c r="AN13"/>
  <c r="AO13" s="1"/>
  <c r="AL13"/>
  <c r="AM13" s="1"/>
  <c r="AJ13"/>
  <c r="AK13" s="1"/>
  <c r="AX12"/>
  <c r="AY12" s="1"/>
  <c r="AV12"/>
  <c r="AW12" s="1"/>
  <c r="AT12"/>
  <c r="AU12" s="1"/>
  <c r="AR12"/>
  <c r="AP12"/>
  <c r="AQ12" s="1"/>
  <c r="AN12"/>
  <c r="AO12" s="1"/>
  <c r="AL12"/>
  <c r="AM12" s="1"/>
  <c r="AJ12"/>
  <c r="AK12" s="1"/>
  <c r="AX11"/>
  <c r="AY11" s="1"/>
  <c r="AV11"/>
  <c r="AW11" s="1"/>
  <c r="AT11"/>
  <c r="AU11" s="1"/>
  <c r="AR11"/>
  <c r="AP11"/>
  <c r="AQ11" s="1"/>
  <c r="AN11"/>
  <c r="AO11" s="1"/>
  <c r="AL11"/>
  <c r="AM11" s="1"/>
  <c r="AJ11"/>
  <c r="AK11" s="1"/>
  <c r="AX10"/>
  <c r="AY10" s="1"/>
  <c r="AV10"/>
  <c r="AW10" s="1"/>
  <c r="AT10"/>
  <c r="AU10" s="1"/>
  <c r="AR10"/>
  <c r="AP10"/>
  <c r="AQ10" s="1"/>
  <c r="AN10"/>
  <c r="AO10" s="1"/>
  <c r="AL10"/>
  <c r="AM10" s="1"/>
  <c r="AJ10"/>
  <c r="AK10" s="1"/>
  <c r="AX9"/>
  <c r="AY9" s="1"/>
  <c r="AV9"/>
  <c r="AT9"/>
  <c r="AU9" s="1"/>
  <c r="AR9"/>
  <c r="AP9"/>
  <c r="AQ9" s="1"/>
  <c r="AN9"/>
  <c r="AO9" s="1"/>
  <c r="AL9"/>
  <c r="AM9" s="1"/>
  <c r="AJ9"/>
  <c r="AK9" s="1"/>
  <c r="AX8"/>
  <c r="AY8" s="1"/>
  <c r="AV8"/>
  <c r="AW8" s="1"/>
  <c r="AT8"/>
  <c r="AU8" s="1"/>
  <c r="AR8"/>
  <c r="AP8"/>
  <c r="AQ8" s="1"/>
  <c r="AN8"/>
  <c r="AO8" s="1"/>
  <c r="AL8"/>
  <c r="AM8" s="1"/>
  <c r="AJ8"/>
  <c r="AK8" s="1"/>
  <c r="AX7"/>
  <c r="AY7" s="1"/>
  <c r="AV7"/>
  <c r="AT7"/>
  <c r="AU7" s="1"/>
  <c r="AR7"/>
  <c r="AP7"/>
  <c r="AQ7" s="1"/>
  <c r="AN7"/>
  <c r="AO7" s="1"/>
  <c r="AL7"/>
  <c r="AM7" s="1"/>
  <c r="AJ7"/>
  <c r="AK7" s="1"/>
  <c r="AX6"/>
  <c r="AY6" s="1"/>
  <c r="AV6"/>
  <c r="AT6"/>
  <c r="AU6" s="1"/>
  <c r="AR6"/>
  <c r="AP6"/>
  <c r="AQ6" s="1"/>
  <c r="AN6"/>
  <c r="AL6"/>
  <c r="AM6" s="1"/>
  <c r="AJ6"/>
  <c r="AK6" s="1"/>
  <c r="AX5"/>
  <c r="AY5" s="1"/>
  <c r="AV5"/>
  <c r="AT5"/>
  <c r="AU5" s="1"/>
  <c r="AR5"/>
  <c r="AP5"/>
  <c r="AQ5" s="1"/>
  <c r="AN5"/>
  <c r="AL5"/>
  <c r="AM5" s="1"/>
  <c r="AJ5"/>
  <c r="AK5" s="1"/>
  <c r="F14" i="11"/>
  <c r="G14" s="1"/>
  <c r="F13"/>
  <c r="G13" s="1"/>
  <c r="F12"/>
  <c r="G12" s="1"/>
  <c r="F11"/>
  <c r="G11" s="1"/>
  <c r="F10"/>
  <c r="G10" s="1"/>
  <c r="F9"/>
  <c r="G9" s="1"/>
  <c r="F8"/>
  <c r="G8" s="1"/>
  <c r="F7"/>
  <c r="G7" s="1"/>
  <c r="F6"/>
  <c r="G6" s="1"/>
  <c r="F5"/>
  <c r="G5" s="1"/>
  <c r="F4"/>
  <c r="G4" s="1"/>
  <c r="F294" i="10"/>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3"/>
  <c r="F222"/>
  <c r="F221"/>
  <c r="F220"/>
  <c r="F219"/>
  <c r="F218"/>
  <c r="F217"/>
  <c r="F216"/>
  <c r="F215"/>
  <c r="F214"/>
  <c r="F213"/>
  <c r="F212"/>
  <c r="F211"/>
  <c r="F210"/>
  <c r="F209"/>
  <c r="F208"/>
  <c r="F207"/>
  <c r="F206"/>
  <c r="F205"/>
  <c r="F204"/>
  <c r="F203"/>
  <c r="F202"/>
  <c r="F201"/>
  <c r="F200"/>
  <c r="F199"/>
  <c r="F196"/>
  <c r="F195"/>
  <c r="F194"/>
  <c r="F193"/>
  <c r="F188"/>
  <c r="F187"/>
  <c r="F186"/>
  <c r="F185"/>
  <c r="H180"/>
  <c r="F180"/>
  <c r="H179"/>
  <c r="F179"/>
  <c r="H178"/>
  <c r="F178"/>
  <c r="H177"/>
  <c r="F177"/>
  <c r="H176"/>
  <c r="F176"/>
  <c r="H175"/>
  <c r="F175"/>
  <c r="F170"/>
  <c r="H169"/>
  <c r="F169"/>
  <c r="H168"/>
  <c r="F168"/>
  <c r="H167"/>
  <c r="F167"/>
  <c r="H166"/>
  <c r="F166"/>
  <c r="H161"/>
  <c r="F161"/>
  <c r="H160"/>
  <c r="F160"/>
  <c r="H159"/>
  <c r="F159"/>
  <c r="H158"/>
  <c r="F158"/>
  <c r="H157"/>
  <c r="F157"/>
  <c r="H156"/>
  <c r="F156"/>
  <c r="H155"/>
  <c r="F155"/>
  <c r="H154"/>
  <c r="F154"/>
  <c r="H153"/>
  <c r="F153"/>
  <c r="J148"/>
  <c r="H148"/>
  <c r="F148"/>
  <c r="J147"/>
  <c r="H147"/>
  <c r="F147"/>
  <c r="J146"/>
  <c r="H146"/>
  <c r="F146"/>
  <c r="J145"/>
  <c r="H145"/>
  <c r="F145"/>
  <c r="J144"/>
  <c r="H144"/>
  <c r="F144"/>
  <c r="J143"/>
  <c r="H143"/>
  <c r="F143"/>
  <c r="J142"/>
  <c r="H142"/>
  <c r="F142"/>
  <c r="J137"/>
  <c r="F137"/>
  <c r="J136"/>
  <c r="F136"/>
  <c r="J135"/>
  <c r="F135"/>
  <c r="J134"/>
  <c r="F134"/>
  <c r="J133"/>
  <c r="H133"/>
  <c r="F133"/>
  <c r="J132"/>
  <c r="H132"/>
  <c r="F132"/>
  <c r="J131"/>
  <c r="H131"/>
  <c r="F131"/>
  <c r="J130"/>
  <c r="H130"/>
  <c r="F130"/>
  <c r="J129"/>
  <c r="H129"/>
  <c r="F129"/>
  <c r="J128"/>
  <c r="H128"/>
  <c r="F128"/>
  <c r="J127"/>
  <c r="H127"/>
  <c r="F127"/>
  <c r="J122"/>
  <c r="H122"/>
  <c r="F122"/>
  <c r="J121"/>
  <c r="H121"/>
  <c r="F121"/>
  <c r="J120"/>
  <c r="H120"/>
  <c r="F120"/>
  <c r="J119"/>
  <c r="H119"/>
  <c r="F119"/>
  <c r="J118"/>
  <c r="H118"/>
  <c r="F118"/>
  <c r="J117"/>
  <c r="H117"/>
  <c r="F117"/>
  <c r="J116"/>
  <c r="H116"/>
  <c r="F116"/>
  <c r="J115"/>
  <c r="H115"/>
  <c r="F115"/>
  <c r="J114"/>
  <c r="H114"/>
  <c r="F114"/>
  <c r="J113"/>
  <c r="H113"/>
  <c r="F113"/>
  <c r="J112"/>
  <c r="H112"/>
  <c r="F112"/>
  <c r="J111"/>
  <c r="H111"/>
  <c r="F111"/>
  <c r="J110"/>
  <c r="H110"/>
  <c r="F110"/>
  <c r="H105"/>
  <c r="F105"/>
  <c r="H104"/>
  <c r="F104"/>
  <c r="H103"/>
  <c r="F103"/>
  <c r="H102"/>
  <c r="L101"/>
  <c r="J101"/>
  <c r="H101"/>
  <c r="L100"/>
  <c r="J100"/>
  <c r="H100"/>
  <c r="L99"/>
  <c r="J99"/>
  <c r="H99"/>
  <c r="L98"/>
  <c r="J98"/>
  <c r="H98"/>
  <c r="L97"/>
  <c r="J97"/>
  <c r="H97"/>
  <c r="L96"/>
  <c r="J96"/>
  <c r="H96"/>
  <c r="L95"/>
  <c r="J95"/>
  <c r="H95"/>
  <c r="L94"/>
  <c r="J94"/>
  <c r="H94"/>
  <c r="L93"/>
  <c r="J93"/>
  <c r="H93"/>
  <c r="L92"/>
  <c r="J92"/>
  <c r="H92"/>
  <c r="L91"/>
  <c r="J91"/>
  <c r="H91"/>
  <c r="L90"/>
  <c r="J90"/>
  <c r="H90"/>
  <c r="L89"/>
  <c r="J89"/>
  <c r="H89"/>
  <c r="L88"/>
  <c r="J88"/>
  <c r="H88"/>
  <c r="L83"/>
  <c r="J83"/>
  <c r="H83"/>
  <c r="F83"/>
  <c r="L82"/>
  <c r="J82"/>
  <c r="H82"/>
  <c r="F82"/>
  <c r="L81"/>
  <c r="J81"/>
  <c r="H81"/>
  <c r="F81"/>
  <c r="L76"/>
  <c r="J76"/>
  <c r="H76"/>
  <c r="F76"/>
  <c r="L75"/>
  <c r="J75"/>
  <c r="H75"/>
  <c r="F75"/>
  <c r="L74"/>
  <c r="J74"/>
  <c r="H74"/>
  <c r="F74"/>
  <c r="L73"/>
  <c r="J73"/>
  <c r="H73"/>
  <c r="F73"/>
  <c r="L68"/>
  <c r="J68"/>
  <c r="H68"/>
  <c r="F68"/>
  <c r="L67"/>
  <c r="J67"/>
  <c r="H67"/>
  <c r="F67"/>
  <c r="L66"/>
  <c r="J66"/>
  <c r="H66"/>
  <c r="F66"/>
  <c r="L65"/>
  <c r="J65"/>
  <c r="H65"/>
  <c r="F65"/>
  <c r="L64"/>
  <c r="J64"/>
  <c r="H64"/>
  <c r="F64"/>
  <c r="L63"/>
  <c r="J63"/>
  <c r="H63"/>
  <c r="F63"/>
  <c r="L62"/>
  <c r="J62"/>
  <c r="H62"/>
  <c r="F62"/>
  <c r="L61"/>
  <c r="J61"/>
  <c r="H61"/>
  <c r="F61"/>
  <c r="L60"/>
  <c r="J60"/>
  <c r="H60"/>
  <c r="F60"/>
  <c r="L59"/>
  <c r="J59"/>
  <c r="H59"/>
  <c r="F59"/>
  <c r="L58"/>
  <c r="J58"/>
  <c r="H58"/>
  <c r="L57"/>
  <c r="J57"/>
  <c r="H57"/>
  <c r="N52"/>
  <c r="L52"/>
  <c r="J52"/>
  <c r="H52"/>
  <c r="N51"/>
  <c r="L51"/>
  <c r="J51"/>
  <c r="H51"/>
  <c r="N50"/>
  <c r="L50"/>
  <c r="J50"/>
  <c r="H50"/>
  <c r="J49"/>
  <c r="H49"/>
  <c r="F49"/>
  <c r="N44"/>
  <c r="L44"/>
  <c r="J44"/>
  <c r="H44"/>
  <c r="F44"/>
  <c r="N43"/>
  <c r="L43"/>
  <c r="J43"/>
  <c r="H43"/>
  <c r="F43"/>
  <c r="N42"/>
  <c r="L42"/>
  <c r="J42"/>
  <c r="H42"/>
  <c r="F42"/>
  <c r="N41"/>
  <c r="L41"/>
  <c r="J41"/>
  <c r="H41"/>
  <c r="F41"/>
  <c r="N40"/>
  <c r="L40"/>
  <c r="J40"/>
  <c r="H40"/>
  <c r="F40"/>
  <c r="N39"/>
  <c r="L39"/>
  <c r="J39"/>
  <c r="H39"/>
  <c r="F39"/>
  <c r="N38"/>
  <c r="L38"/>
  <c r="J38"/>
  <c r="H38"/>
  <c r="F38"/>
  <c r="N37"/>
  <c r="L37"/>
  <c r="J37"/>
  <c r="H37"/>
  <c r="F37"/>
  <c r="N36"/>
  <c r="L36"/>
  <c r="J36"/>
  <c r="H36"/>
  <c r="F36"/>
  <c r="N31"/>
  <c r="L31"/>
  <c r="J31"/>
  <c r="H31"/>
  <c r="F31"/>
  <c r="N30"/>
  <c r="L30"/>
  <c r="J30"/>
  <c r="H30"/>
  <c r="F30"/>
  <c r="N29"/>
  <c r="L29"/>
  <c r="J29"/>
  <c r="H29"/>
  <c r="N28"/>
  <c r="L28"/>
  <c r="H28"/>
  <c r="N27"/>
  <c r="L27"/>
  <c r="H27"/>
  <c r="N22"/>
  <c r="L22"/>
  <c r="J22"/>
  <c r="H22"/>
  <c r="F22"/>
  <c r="N21"/>
  <c r="L21"/>
  <c r="J21"/>
  <c r="H21"/>
  <c r="F21"/>
  <c r="N20"/>
  <c r="L20"/>
  <c r="J20"/>
  <c r="H20"/>
  <c r="F20"/>
  <c r="N19"/>
  <c r="L19"/>
  <c r="J19"/>
  <c r="H19"/>
  <c r="F19"/>
  <c r="N18"/>
  <c r="L18"/>
  <c r="J18"/>
  <c r="H18"/>
  <c r="F18"/>
  <c r="N17"/>
  <c r="L17"/>
  <c r="J17"/>
  <c r="H17"/>
  <c r="F17"/>
  <c r="N16"/>
  <c r="L16"/>
  <c r="J16"/>
  <c r="H16"/>
  <c r="F16"/>
  <c r="N15"/>
  <c r="L15"/>
  <c r="J15"/>
  <c r="H15"/>
  <c r="F15"/>
  <c r="N14"/>
  <c r="L14"/>
  <c r="J14"/>
  <c r="H14"/>
  <c r="F14"/>
  <c r="N13"/>
  <c r="L13"/>
  <c r="J13"/>
  <c r="H13"/>
  <c r="F13"/>
  <c r="N12"/>
  <c r="L12"/>
  <c r="J12"/>
  <c r="H12"/>
  <c r="F12"/>
  <c r="N11"/>
  <c r="L11"/>
  <c r="J11"/>
  <c r="H11"/>
  <c r="F11"/>
  <c r="N10"/>
  <c r="L10"/>
  <c r="J10"/>
  <c r="H10"/>
  <c r="F10"/>
  <c r="N9"/>
  <c r="L9"/>
  <c r="J9"/>
  <c r="H9"/>
  <c r="F9"/>
  <c r="N8"/>
  <c r="L8"/>
  <c r="J8"/>
  <c r="H8"/>
  <c r="F8"/>
  <c r="N7"/>
  <c r="L7"/>
  <c r="J7"/>
  <c r="H7"/>
  <c r="F7"/>
  <c r="N6"/>
  <c r="L6"/>
  <c r="J6"/>
  <c r="H6"/>
  <c r="F6"/>
  <c r="N5"/>
  <c r="L5"/>
  <c r="J5"/>
  <c r="H5"/>
  <c r="F5"/>
  <c r="H776" i="9"/>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F27" i="8"/>
  <c r="F26"/>
  <c r="F25"/>
  <c r="F24"/>
  <c r="F23"/>
  <c r="F22"/>
  <c r="F12"/>
  <c r="F11"/>
  <c r="F10"/>
  <c r="F9"/>
  <c r="F8"/>
  <c r="F7"/>
  <c r="F6"/>
  <c r="F5"/>
  <c r="F4"/>
  <c r="F49" i="7"/>
  <c r="F48"/>
  <c r="F47"/>
  <c r="F46"/>
  <c r="F45"/>
  <c r="F44"/>
  <c r="F43"/>
  <c r="F42"/>
  <c r="F41"/>
  <c r="F40"/>
  <c r="F39"/>
  <c r="F38"/>
  <c r="F37"/>
  <c r="F36"/>
  <c r="F30"/>
  <c r="F29"/>
  <c r="F28"/>
  <c r="F27"/>
  <c r="F26"/>
  <c r="F25"/>
  <c r="F24"/>
  <c r="F23"/>
  <c r="F22"/>
  <c r="F21"/>
  <c r="F13"/>
  <c r="F12"/>
  <c r="F11"/>
  <c r="F10"/>
  <c r="F9"/>
  <c r="F8"/>
  <c r="F7"/>
  <c r="F6"/>
  <c r="F5"/>
  <c r="F4"/>
  <c r="F166" i="6"/>
  <c r="F165"/>
  <c r="F164"/>
  <c r="F163"/>
  <c r="F162"/>
  <c r="F161"/>
  <c r="F160"/>
  <c r="F159"/>
  <c r="F158"/>
  <c r="F157"/>
  <c r="H153"/>
  <c r="H152"/>
  <c r="H151"/>
  <c r="F151"/>
  <c r="H150"/>
  <c r="F150"/>
  <c r="H149"/>
  <c r="F149"/>
  <c r="H148"/>
  <c r="F148"/>
  <c r="H147"/>
  <c r="F147"/>
  <c r="H146"/>
  <c r="F146"/>
  <c r="H145"/>
  <c r="F145"/>
  <c r="H144"/>
  <c r="F144"/>
  <c r="H143"/>
  <c r="F143"/>
  <c r="H142"/>
  <c r="F142"/>
  <c r="H141"/>
  <c r="F141"/>
  <c r="H140"/>
  <c r="F140"/>
  <c r="H139"/>
  <c r="F139"/>
  <c r="H138"/>
  <c r="F138"/>
  <c r="F134"/>
  <c r="F133"/>
  <c r="F132"/>
  <c r="F131"/>
  <c r="F130"/>
  <c r="F129"/>
  <c r="F128"/>
  <c r="F127"/>
  <c r="F126"/>
  <c r="F124"/>
  <c r="F123"/>
  <c r="F121"/>
  <c r="F120"/>
  <c r="F119"/>
  <c r="F118"/>
  <c r="F117"/>
  <c r="F116"/>
  <c r="F115"/>
  <c r="F114"/>
  <c r="F113"/>
  <c r="F112"/>
  <c r="F111"/>
  <c r="F110"/>
  <c r="F108"/>
  <c r="F107"/>
  <c r="F106"/>
  <c r="F105"/>
  <c r="F104"/>
  <c r="F103"/>
  <c r="F102"/>
  <c r="F101"/>
  <c r="F100"/>
  <c r="F99"/>
  <c r="F98"/>
  <c r="F97"/>
  <c r="F96"/>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4"/>
  <c r="F23"/>
  <c r="F22"/>
  <c r="F21"/>
  <c r="F20"/>
  <c r="F19"/>
  <c r="F18"/>
  <c r="F17"/>
  <c r="F16"/>
  <c r="F15"/>
  <c r="F14"/>
  <c r="F13"/>
  <c r="F12"/>
  <c r="F11"/>
  <c r="F10"/>
  <c r="F9"/>
  <c r="F8"/>
  <c r="F7"/>
  <c r="F6"/>
  <c r="F5"/>
  <c r="F737" i="5"/>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7"/>
  <c r="F666"/>
  <c r="F665"/>
  <c r="F664"/>
  <c r="F663"/>
  <c r="F662"/>
  <c r="F661"/>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99" i="4"/>
  <c r="F498"/>
  <c r="F497"/>
  <c r="F496"/>
  <c r="F495"/>
  <c r="F494"/>
  <c r="F493"/>
  <c r="F492"/>
  <c r="F491"/>
  <c r="F490"/>
  <c r="F489"/>
  <c r="F488"/>
  <c r="F487"/>
  <c r="F486"/>
  <c r="F485"/>
  <c r="F484"/>
  <c r="F482"/>
  <c r="F481"/>
  <c r="F480"/>
  <c r="F479"/>
  <c r="F478"/>
  <c r="F477"/>
  <c r="F476"/>
  <c r="F475"/>
  <c r="F474"/>
  <c r="F473"/>
  <c r="F472"/>
  <c r="F471"/>
  <c r="F470"/>
  <c r="F469"/>
  <c r="F468"/>
  <c r="F467"/>
  <c r="F466"/>
  <c r="F465"/>
  <c r="F464"/>
  <c r="F463"/>
  <c r="F462"/>
  <c r="F461"/>
  <c r="F460"/>
  <c r="F459"/>
  <c r="F458"/>
  <c r="F457"/>
  <c r="F455"/>
  <c r="F454"/>
  <c r="F453"/>
  <c r="F452"/>
  <c r="F451"/>
  <c r="F450"/>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8"/>
  <c r="F307"/>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3"/>
  <c r="F252"/>
  <c r="F251"/>
  <c r="F250"/>
  <c r="F249"/>
  <c r="F248"/>
  <c r="F247"/>
  <c r="F246"/>
  <c r="F245"/>
  <c r="F244"/>
  <c r="F243"/>
  <c r="F242"/>
  <c r="F241"/>
  <c r="F240"/>
  <c r="F239"/>
  <c r="F238"/>
  <c r="F237"/>
  <c r="F236"/>
  <c r="F235"/>
  <c r="F234"/>
  <c r="F233"/>
  <c r="F232"/>
  <c r="F231"/>
  <c r="F230"/>
  <c r="F229"/>
  <c r="F228"/>
  <c r="F227"/>
  <c r="F226"/>
  <c r="F225"/>
  <c r="F224"/>
  <c r="F223"/>
  <c r="F222"/>
  <c r="F221"/>
  <c r="F220"/>
  <c r="F218"/>
  <c r="F217"/>
  <c r="F216"/>
  <c r="F215"/>
  <c r="F214"/>
  <c r="F213"/>
  <c r="F212"/>
  <c r="F211"/>
  <c r="F210"/>
  <c r="F209"/>
  <c r="F208"/>
  <c r="F207"/>
  <c r="F206"/>
  <c r="F205"/>
  <c r="F204"/>
  <c r="F203"/>
  <c r="F202"/>
  <c r="F201"/>
  <c r="F200"/>
  <c r="F199"/>
  <c r="F198"/>
  <c r="F197"/>
  <c r="F196"/>
  <c r="F195"/>
  <c r="F193"/>
  <c r="F192"/>
  <c r="F191"/>
  <c r="F190"/>
  <c r="F189"/>
  <c r="F188"/>
  <c r="F187"/>
  <c r="F185"/>
  <c r="F184"/>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3"/>
  <c r="F32"/>
  <c r="F31"/>
  <c r="F30"/>
  <c r="F29"/>
  <c r="F28"/>
  <c r="F27"/>
  <c r="F26"/>
  <c r="F25"/>
  <c r="F24"/>
  <c r="F23"/>
  <c r="F21"/>
  <c r="F20"/>
  <c r="F19"/>
  <c r="F18"/>
  <c r="F17"/>
  <c r="F16"/>
  <c r="F15"/>
  <c r="F14"/>
  <c r="F13"/>
  <c r="F11"/>
  <c r="F10"/>
  <c r="F9"/>
  <c r="F8"/>
  <c r="F7"/>
  <c r="F6"/>
  <c r="F5"/>
  <c r="AO5" i="13" l="1"/>
  <c r="AW5"/>
  <c r="AO6"/>
  <c r="AW6"/>
  <c r="AW7"/>
  <c r="AW9"/>
  <c r="AS5"/>
  <c r="AS6"/>
  <c r="AS7"/>
  <c r="AS8"/>
  <c r="AS9"/>
  <c r="AS10"/>
  <c r="AS11"/>
  <c r="AS12"/>
  <c r="AS13"/>
  <c r="AS14"/>
</calcChain>
</file>

<file path=xl/sharedStrings.xml><?xml version="1.0" encoding="utf-8"?>
<sst xmlns="http://schemas.openxmlformats.org/spreadsheetml/2006/main" count="8478" uniqueCount="2775">
  <si>
    <t xml:space="preserve">鄂州市建设工程造价信息                                                              </t>
  </si>
  <si>
    <r>
      <t>（</t>
    </r>
    <r>
      <rPr>
        <sz val="24"/>
        <rFont val="Arial"/>
        <family val="2"/>
      </rPr>
      <t>2026</t>
    </r>
    <r>
      <rPr>
        <sz val="24"/>
        <rFont val="宋体"/>
        <family val="3"/>
        <charset val="134"/>
      </rPr>
      <t>年4月份）</t>
    </r>
    <r>
      <rPr>
        <sz val="24"/>
        <rFont val="Arial"/>
        <family val="2"/>
      </rPr>
      <t xml:space="preserve">  </t>
    </r>
  </si>
  <si>
    <r>
      <rPr>
        <sz val="22"/>
        <rFont val="宋体"/>
        <family val="3"/>
        <charset val="134"/>
      </rPr>
      <t>鄂州市建筑事业发展中心</t>
    </r>
    <r>
      <rPr>
        <sz val="22"/>
        <rFont val="Arial"/>
        <family val="2"/>
      </rPr>
      <t xml:space="preserve">                                     </t>
    </r>
  </si>
  <si>
    <t>鄂州市建设工程造价信息</t>
  </si>
  <si>
    <t>序号</t>
  </si>
  <si>
    <t xml:space="preserve">            目     录</t>
  </si>
  <si>
    <t>鄂州市建设工程造价信息使用说明</t>
  </si>
  <si>
    <t>鄂州市2025年12月建筑装饰工程材料综合价格信息</t>
  </si>
  <si>
    <t>鄂州市2026年4月建筑装饰工程材料综合价格信息</t>
  </si>
  <si>
    <r>
      <t>鄂州市2025年1</t>
    </r>
    <r>
      <rPr>
        <sz val="14"/>
        <rFont val="宋体"/>
        <family val="3"/>
        <charset val="134"/>
      </rPr>
      <t>2</t>
    </r>
    <r>
      <rPr>
        <sz val="14"/>
        <rFont val="宋体"/>
        <family val="3"/>
        <charset val="134"/>
      </rPr>
      <t>月安装工程材料综合价格信息</t>
    </r>
  </si>
  <si>
    <t>鄂州市2026年4月安装工程材料综合价格信息</t>
  </si>
  <si>
    <t>鄂州市2025年12月市政工程材料综合价格信息</t>
  </si>
  <si>
    <t>鄂州市2026年4月市政工程材料综合价格信息</t>
  </si>
  <si>
    <t>鄂州市2025年12月商品混凝土、干混砂浆综合信息价</t>
  </si>
  <si>
    <t>鄂州市2026年4月商品混凝土、干混砂浆综合信息价</t>
  </si>
  <si>
    <t>鄂州市2025年12月装配式构件综合价格信息</t>
  </si>
  <si>
    <t>鄂州市2026年4月装配式构件综合价格信息</t>
  </si>
  <si>
    <t>鄂州市2025年12月苗木综合价格信息</t>
  </si>
  <si>
    <t>鄂州市2026年4月苗木综合价格信息</t>
  </si>
  <si>
    <t>鄂州市2025年12月新型建筑材料市场参考价</t>
  </si>
  <si>
    <t>鄂州市2026年4月新型建筑材料市场参考价</t>
  </si>
  <si>
    <t>鄂州市2025年12月主要建筑材料价格监测情况</t>
  </si>
  <si>
    <t>鄂州市2026年4月主要建筑材料价格监测情况</t>
  </si>
  <si>
    <t>鄂州市2025年第四季度建设工程人工成本综合指数</t>
  </si>
  <si>
    <t>鄂州市2026年第一季度建设工程人工成本综合指数</t>
  </si>
  <si>
    <t>鄂州市2025年第四季度建筑安装工程造价指数</t>
  </si>
  <si>
    <t>鄂州市2026年第一季度建筑安装工程造价指数</t>
  </si>
  <si>
    <t>《鄂州市建设工程造价信息》使用说明</t>
  </si>
  <si>
    <t xml:space="preserve">       一、《鄂州市建设工程造价信息》所发布的建筑材料综合价格信息，仅作为编制工程投资估算、设计概算、工程预算、招标控制价时参考，不属于政府定价。建筑企业投标报价、材料采购、工程结算参考时，应根据市场实际情况合理确定价格。</t>
  </si>
  <si>
    <t xml:space="preserve">        二、《鄂州市建设工程造价信息》中的建筑材料是符合国家产品标准或行业认可质量要求的材料。因品牌、档次、产地、付款方式、批量大小、采购模式等不同，导致部分建筑材料价格差异可能较大，实际发生价格与综合信息价差异较大时，建筑市场主体可根据市场询价情况进行调整，并在工程计价文件或工程合同中明确约定。</t>
  </si>
  <si>
    <t xml:space="preserve">      三、如受宏观政策、市场供需关系及原材料价格波动等多种因素影响，而网上不能及时更新时，建筑市场主体可依据《湖北省建设工程人工、材料、机械价格管理办法》《湖北省关于建设工程材料价格风险管控的指导意见》等文件要求，按合同约定及相关规定，进行市场询价，合理调整价格。</t>
  </si>
  <si>
    <t xml:space="preserve">      四、“新型建筑材料市场参考价”发布的价格仅作参考，不作为材料调差、工程结算的依据，建议各市场主体结合工程实际进行市场询价。</t>
  </si>
  <si>
    <t xml:space="preserve">      五、苗木综合价格信息是鄂州市范围内的园林绿化种植工程的苗木价格。</t>
  </si>
  <si>
    <t xml:space="preserve">      1、苗木价格组成包括苗木由圃地至施工地点所发生的费用，包括:苗木采购价、苗木运杂费、苗木运输损耗费等。苗木价格不含反季节措施费。</t>
  </si>
  <si>
    <t xml:space="preserve">      2、主要技术参数说明：⑴苗木高度：系指苗木自地面至最高生长点之间的垂直距离。⑵苗木干径：系指苗木自地面至1.3米处树干的直径。注：以苗木干径为技术参数计取的价格分枝点不足1.3米时按分枝点下10-30公分树于最小直径为准。⑶苗木地径：系指苗木自地面至0.2米处树干的直径。⑷蓬径：系指苗木冠丛最大和最小直径的平均值。⑸独干：系指地面到冠丛只有一个主干的苗木。⑹嫁接苗:系指用嫁接的方法培育而成的苗木。⑺实生苗:系指用种子播种繁殖培育而成的苗木。⑻移栽两年:系指苗木移栽完成后经过两个生长年度。</t>
  </si>
  <si>
    <t>      3、规格说明：凡苗木干径高度、蓬径数值以区间值注明X-Y的，指苗木规格大于等于X，小于Y,即苗木干径规格包含X，不包含Y。例如：</t>
  </si>
  <si>
    <t>干径：6指苗木干径大于等于6厘米小于7厘米干径区间。</t>
  </si>
  <si>
    <t>干径：8-10指苗木干径大于等于8厘米小于10厘米干径区间。</t>
  </si>
  <si>
    <t>干径：10以上指苗木干径大于等于10厘米干径区间。</t>
  </si>
  <si>
    <t>材料名称</t>
  </si>
  <si>
    <t>规格型号</t>
  </si>
  <si>
    <t>单位</t>
  </si>
  <si>
    <t>价格</t>
  </si>
  <si>
    <t>备注</t>
  </si>
  <si>
    <t>含税价（元）</t>
  </si>
  <si>
    <t>除税价（元）</t>
  </si>
  <si>
    <t>一、水泥</t>
  </si>
  <si>
    <t>普通硅酸盐水泥</t>
  </si>
  <si>
    <t>P.0 42.5（袋装）</t>
  </si>
  <si>
    <t>吨</t>
  </si>
  <si>
    <t>P.0 42.5（散装）</t>
  </si>
  <si>
    <t>矿渣硅酸盐水泥</t>
  </si>
  <si>
    <t>P.S.A 42.5(袋装）</t>
  </si>
  <si>
    <t>P.S.A 42.5(散装）</t>
  </si>
  <si>
    <t>P.S.A 32.5(袋装）</t>
  </si>
  <si>
    <t>P.S.A 32.5(散装）</t>
  </si>
  <si>
    <t>7</t>
  </si>
  <si>
    <t>白色硅酸盐水泥</t>
  </si>
  <si>
    <r>
      <t>42</t>
    </r>
    <r>
      <rPr>
        <sz val="9"/>
        <color indexed="8"/>
        <rFont val="宋体"/>
        <family val="3"/>
        <charset val="134"/>
      </rPr>
      <t>.</t>
    </r>
    <r>
      <rPr>
        <sz val="9"/>
        <color indexed="8"/>
        <rFont val="宋体"/>
        <family val="3"/>
        <charset val="134"/>
      </rPr>
      <t>5  83°（袋装）一级</t>
    </r>
  </si>
  <si>
    <t>二、砂、石、灰</t>
  </si>
  <si>
    <t>1</t>
  </si>
  <si>
    <t>中（粗）砂</t>
  </si>
  <si>
    <t>立方米</t>
  </si>
  <si>
    <t>2</t>
  </si>
  <si>
    <t>机制砂</t>
  </si>
  <si>
    <t>综合</t>
  </si>
  <si>
    <t>3</t>
  </si>
  <si>
    <t xml:space="preserve">碎石 </t>
  </si>
  <si>
    <t>15mm</t>
  </si>
  <si>
    <t>4</t>
  </si>
  <si>
    <t>20mm</t>
  </si>
  <si>
    <t>5</t>
  </si>
  <si>
    <t>40mm</t>
  </si>
  <si>
    <t>6</t>
  </si>
  <si>
    <t>片石</t>
  </si>
  <si>
    <t>石屑</t>
  </si>
  <si>
    <t>8</t>
  </si>
  <si>
    <t>毛渣</t>
  </si>
  <si>
    <t>9</t>
  </si>
  <si>
    <t>生石灰</t>
  </si>
  <si>
    <t>三、新型墙材</t>
  </si>
  <si>
    <t>蒸压灰砂砖（MU10）</t>
  </si>
  <si>
    <t>240×115×53</t>
  </si>
  <si>
    <t>块</t>
  </si>
  <si>
    <t>蒸压灰砂砖配块（MU10）</t>
  </si>
  <si>
    <t>200×100×50</t>
  </si>
  <si>
    <t>普通混凝土砖（MU10）</t>
  </si>
  <si>
    <t>普通混凝土砖配块（MU10）</t>
  </si>
  <si>
    <t>蒸压粉煤灰加气混凝土砌块B06 （A3.5)</t>
  </si>
  <si>
    <t>600×300×100～150</t>
  </si>
  <si>
    <t>600×300×200～250</t>
  </si>
  <si>
    <t>蒸压砂加气混凝土砌块B06 （A3.5)</t>
  </si>
  <si>
    <t>石膏砌块</t>
  </si>
  <si>
    <t>666×500×100</t>
  </si>
  <si>
    <t>平方米</t>
  </si>
  <si>
    <t>10</t>
  </si>
  <si>
    <t>666×373×150</t>
  </si>
  <si>
    <t>11</t>
  </si>
  <si>
    <t>666×373×200</t>
  </si>
  <si>
    <t>四、金属材料</t>
  </si>
  <si>
    <t>变形扭</t>
  </si>
  <si>
    <r>
      <t>Φ6.5</t>
    </r>
    <r>
      <rPr>
        <sz val="9"/>
        <color indexed="8"/>
        <rFont val="宋体"/>
        <family val="3"/>
        <charset val="134"/>
      </rPr>
      <t>～</t>
    </r>
    <r>
      <rPr>
        <sz val="9"/>
        <color indexed="8"/>
        <rFont val="宋体"/>
        <family val="3"/>
        <charset val="134"/>
      </rPr>
      <t>8mm</t>
    </r>
  </si>
  <si>
    <t>Φ10mm</t>
  </si>
  <si>
    <t>热轧碳素结构钢圆钢</t>
  </si>
  <si>
    <t>Φ6.5mm（高线）Q235</t>
  </si>
  <si>
    <t>Φ8mm（高线）Q235</t>
  </si>
  <si>
    <t>Φ9～10mmQ235</t>
  </si>
  <si>
    <t>Φ11～12mmQ235</t>
  </si>
  <si>
    <t>Φ13～14mmQ235</t>
  </si>
  <si>
    <t>Φ15～18mmQ235</t>
  </si>
  <si>
    <t>Φ19～24mmQ235</t>
  </si>
  <si>
    <t>Φ25～36mmQ235</t>
  </si>
  <si>
    <r>
      <t>Φ6</t>
    </r>
    <r>
      <rPr>
        <sz val="9"/>
        <color indexed="8"/>
        <rFont val="宋体"/>
        <family val="3"/>
        <charset val="134"/>
      </rPr>
      <t>.5mm</t>
    </r>
    <r>
      <rPr>
        <sz val="9"/>
        <color indexed="8"/>
        <rFont val="宋体"/>
        <family val="3"/>
        <charset val="134"/>
      </rPr>
      <t>HPB300</t>
    </r>
  </si>
  <si>
    <t>12</t>
  </si>
  <si>
    <r>
      <t>Φ8mm</t>
    </r>
    <r>
      <rPr>
        <sz val="9"/>
        <color indexed="8"/>
        <rFont val="宋体"/>
        <family val="3"/>
        <charset val="134"/>
      </rPr>
      <t>HPB300</t>
    </r>
  </si>
  <si>
    <t>13</t>
  </si>
  <si>
    <t>Φ9～10mmHPB300</t>
  </si>
  <si>
    <t>14</t>
  </si>
  <si>
    <t>Φ11～12mmHPB300</t>
  </si>
  <si>
    <t>15</t>
  </si>
  <si>
    <t>Φ13～14mmHPB300</t>
  </si>
  <si>
    <t>16</t>
  </si>
  <si>
    <t>Φ15～18mmHPB300</t>
  </si>
  <si>
    <t>17</t>
  </si>
  <si>
    <t>Φ19～24mmHPB300</t>
  </si>
  <si>
    <t>18</t>
  </si>
  <si>
    <t>Φ25～36mmHPB300</t>
  </si>
  <si>
    <t>19</t>
  </si>
  <si>
    <t>冷轧带肋钢筋(盘圆)</t>
  </si>
  <si>
    <t>Φ6～9mmLL550-650</t>
  </si>
  <si>
    <t>20</t>
  </si>
  <si>
    <t>冷轧带肋钢筋(直条)</t>
  </si>
  <si>
    <t>21</t>
  </si>
  <si>
    <t>低合金螺纹钢</t>
  </si>
  <si>
    <t>Φ10mmHRB400E</t>
  </si>
  <si>
    <t>22</t>
  </si>
  <si>
    <r>
      <t>Φ12mm</t>
    </r>
    <r>
      <rPr>
        <sz val="9"/>
        <color indexed="8"/>
        <rFont val="宋体"/>
        <family val="3"/>
        <charset val="134"/>
      </rPr>
      <t>HRB400</t>
    </r>
    <r>
      <rPr>
        <sz val="9"/>
        <color indexed="8"/>
        <rFont val="宋体"/>
        <family val="3"/>
        <charset val="134"/>
      </rPr>
      <t>E</t>
    </r>
  </si>
  <si>
    <t>23</t>
  </si>
  <si>
    <r>
      <t>Φ14mm</t>
    </r>
    <r>
      <rPr>
        <sz val="9"/>
        <color indexed="8"/>
        <rFont val="宋体"/>
        <family val="3"/>
        <charset val="134"/>
      </rPr>
      <t>HRB400</t>
    </r>
    <r>
      <rPr>
        <sz val="9"/>
        <color indexed="8"/>
        <rFont val="宋体"/>
        <family val="3"/>
        <charset val="134"/>
      </rPr>
      <t>E</t>
    </r>
  </si>
  <si>
    <t>24</t>
  </si>
  <si>
    <r>
      <t>Φ16、25mmHRB400</t>
    </r>
    <r>
      <rPr>
        <sz val="9"/>
        <color indexed="8"/>
        <rFont val="宋体"/>
        <family val="3"/>
        <charset val="134"/>
      </rPr>
      <t>E</t>
    </r>
  </si>
  <si>
    <t>25</t>
  </si>
  <si>
    <r>
      <t>Φ18～22</t>
    </r>
    <r>
      <rPr>
        <sz val="9"/>
        <color indexed="8"/>
        <rFont val="宋体"/>
        <family val="3"/>
        <charset val="134"/>
      </rPr>
      <t>mm</t>
    </r>
    <r>
      <rPr>
        <sz val="9"/>
        <color indexed="8"/>
        <rFont val="宋体"/>
        <family val="3"/>
        <charset val="134"/>
      </rPr>
      <t>HRB400</t>
    </r>
    <r>
      <rPr>
        <sz val="9"/>
        <color indexed="8"/>
        <rFont val="宋体"/>
        <family val="3"/>
        <charset val="134"/>
      </rPr>
      <t>E</t>
    </r>
  </si>
  <si>
    <t>26</t>
  </si>
  <si>
    <r>
      <t>Φ28～32mm</t>
    </r>
    <r>
      <rPr>
        <sz val="9"/>
        <color indexed="8"/>
        <rFont val="宋体"/>
        <family val="3"/>
        <charset val="134"/>
      </rPr>
      <t>HRB400</t>
    </r>
    <r>
      <rPr>
        <sz val="9"/>
        <color indexed="8"/>
        <rFont val="宋体"/>
        <family val="3"/>
        <charset val="134"/>
      </rPr>
      <t>E</t>
    </r>
  </si>
  <si>
    <t>27</t>
  </si>
  <si>
    <r>
      <t>Φ36mm</t>
    </r>
    <r>
      <rPr>
        <sz val="9"/>
        <color indexed="8"/>
        <rFont val="宋体"/>
        <family val="3"/>
        <charset val="134"/>
      </rPr>
      <t>HRB400</t>
    </r>
    <r>
      <rPr>
        <sz val="9"/>
        <color indexed="8"/>
        <rFont val="宋体"/>
        <family val="3"/>
        <charset val="134"/>
      </rPr>
      <t>E</t>
    </r>
  </si>
  <si>
    <t>28</t>
  </si>
  <si>
    <t>扁钢</t>
  </si>
  <si>
    <t>29</t>
  </si>
  <si>
    <t>槽钢</t>
  </si>
  <si>
    <t>30</t>
  </si>
  <si>
    <t>角钢</t>
  </si>
  <si>
    <t>31</t>
  </si>
  <si>
    <t>工字钢</t>
  </si>
  <si>
    <t>32</t>
  </si>
  <si>
    <t>热轧碳素结构钢薄钢板</t>
  </si>
  <si>
    <t>厚度≥0.6mm</t>
  </si>
  <si>
    <t>33</t>
  </si>
  <si>
    <t>厚度≥1.0mm</t>
  </si>
  <si>
    <t>34</t>
  </si>
  <si>
    <t>厚度≥1.2mm</t>
  </si>
  <si>
    <t>35</t>
  </si>
  <si>
    <t>厚度≥1.5mm</t>
  </si>
  <si>
    <t>36</t>
  </si>
  <si>
    <t>厚度≥2.0mm</t>
  </si>
  <si>
    <t>37</t>
  </si>
  <si>
    <t>厚度≥2.5mm</t>
  </si>
  <si>
    <t>38</t>
  </si>
  <si>
    <t>厚度≥3.0mm</t>
  </si>
  <si>
    <t>39</t>
  </si>
  <si>
    <t>厚度≥3.5mm</t>
  </si>
  <si>
    <t>40</t>
  </si>
  <si>
    <t>碳素结构钢单张热镀锌钢板</t>
  </si>
  <si>
    <t>厚度≥0.4mm</t>
  </si>
  <si>
    <t>41</t>
  </si>
  <si>
    <t>厚度≥0.5mm</t>
  </si>
  <si>
    <t>42</t>
  </si>
  <si>
    <t>43</t>
  </si>
  <si>
    <t>厚度≥0.7mm</t>
  </si>
  <si>
    <t>44</t>
  </si>
  <si>
    <t>厚度≥0.8mm</t>
  </si>
  <si>
    <t>45</t>
  </si>
  <si>
    <t>厚度≥0.9mm</t>
  </si>
  <si>
    <t>46</t>
  </si>
  <si>
    <t>47</t>
  </si>
  <si>
    <t>48</t>
  </si>
  <si>
    <t>49</t>
  </si>
  <si>
    <t>热轧碳素结构钢厚钢板</t>
  </si>
  <si>
    <t>厚度≥4.5mm</t>
  </si>
  <si>
    <t>50</t>
  </si>
  <si>
    <t>厚度≥6.0mm</t>
  </si>
  <si>
    <t>51</t>
  </si>
  <si>
    <t>厚度≥8.Omm</t>
  </si>
  <si>
    <t>52</t>
  </si>
  <si>
    <t>厚度≥11mm</t>
  </si>
  <si>
    <t>53</t>
  </si>
  <si>
    <t>厚度≥13mm</t>
  </si>
  <si>
    <t>54</t>
  </si>
  <si>
    <t>厚度≥17mm</t>
  </si>
  <si>
    <t>55</t>
  </si>
  <si>
    <t>厚度≥21mm</t>
  </si>
  <si>
    <t>56</t>
  </si>
  <si>
    <t>钢轨</t>
  </si>
  <si>
    <t>9kg/m</t>
  </si>
  <si>
    <t>57</t>
  </si>
  <si>
    <t>38kg/m</t>
  </si>
  <si>
    <t>58</t>
  </si>
  <si>
    <t>焊接钢管</t>
  </si>
  <si>
    <t>Φ15×2.75mm</t>
  </si>
  <si>
    <t>59</t>
  </si>
  <si>
    <t>Φ20×2.75mm</t>
  </si>
  <si>
    <t>60</t>
  </si>
  <si>
    <t>Φ25×3.25mm</t>
  </si>
  <si>
    <t>61</t>
  </si>
  <si>
    <t>Φ32×3.25mm</t>
  </si>
  <si>
    <t>62</t>
  </si>
  <si>
    <t>Φ40×3.25mm</t>
  </si>
  <si>
    <t>63</t>
  </si>
  <si>
    <t>Φ50×3.50mm</t>
  </si>
  <si>
    <t>64</t>
  </si>
  <si>
    <t>Φ65×3.50mm</t>
  </si>
  <si>
    <t>65</t>
  </si>
  <si>
    <t>Φ80×4.00mm</t>
  </si>
  <si>
    <t>66</t>
  </si>
  <si>
    <t>Φ100×4.00mm</t>
  </si>
  <si>
    <t>67</t>
  </si>
  <si>
    <t>镀锌焊接钢管(热镀）</t>
  </si>
  <si>
    <t>68</t>
  </si>
  <si>
    <t>69</t>
  </si>
  <si>
    <t>70</t>
  </si>
  <si>
    <t>71</t>
  </si>
  <si>
    <t>72</t>
  </si>
  <si>
    <t>73</t>
  </si>
  <si>
    <t>74</t>
  </si>
  <si>
    <t>75</t>
  </si>
  <si>
    <t>76</t>
  </si>
  <si>
    <t>Φ125×4.00mm</t>
  </si>
  <si>
    <t>77</t>
  </si>
  <si>
    <t>Φ150×4.00mm</t>
  </si>
  <si>
    <t>78</t>
  </si>
  <si>
    <t>10～20#碳素结构钢冷拔无缝钢管</t>
  </si>
  <si>
    <t>Φ108～110×5mm</t>
  </si>
  <si>
    <t>79</t>
  </si>
  <si>
    <t>10～20#碳素结构钢热轧无缝钢管</t>
  </si>
  <si>
    <t>Φ57×3.5   4mm</t>
  </si>
  <si>
    <t>80</t>
  </si>
  <si>
    <t>Φ76×3.5   4mm</t>
  </si>
  <si>
    <t>81</t>
  </si>
  <si>
    <t>Φ108×4.5  5mm</t>
  </si>
  <si>
    <t>82</t>
  </si>
  <si>
    <t>Φ108×5.5  6mm</t>
  </si>
  <si>
    <t>83</t>
  </si>
  <si>
    <t>Φ108×6.5  7mm</t>
  </si>
  <si>
    <t>84</t>
  </si>
  <si>
    <t>Φ159×4.5  5mm</t>
  </si>
  <si>
    <t>85</t>
  </si>
  <si>
    <t>Φ159×5.5  6mm</t>
  </si>
  <si>
    <t>86</t>
  </si>
  <si>
    <t>Φ159×6.5  7mm</t>
  </si>
  <si>
    <t>87</t>
  </si>
  <si>
    <t>Φ219×5.5  6mm</t>
  </si>
  <si>
    <t>88</t>
  </si>
  <si>
    <t>Φ219×6.5  7mm</t>
  </si>
  <si>
    <t>89</t>
  </si>
  <si>
    <t>Φ219×7.5  8mm</t>
  </si>
  <si>
    <t>90</t>
  </si>
  <si>
    <t>Φ325×7.5  8mm</t>
  </si>
  <si>
    <t>五、木材及其制品</t>
  </si>
  <si>
    <t>工程用原木</t>
  </si>
  <si>
    <t>工程用小枋</t>
  </si>
  <si>
    <t>工程用中枋</t>
  </si>
  <si>
    <t>工程用大枋</t>
  </si>
  <si>
    <t>工程用薄板</t>
  </si>
  <si>
    <t>工程用中板</t>
  </si>
  <si>
    <t>工程用厚板</t>
  </si>
  <si>
    <t>施工用原木</t>
  </si>
  <si>
    <t>施工用小枋</t>
  </si>
  <si>
    <t>施工用中枋</t>
  </si>
  <si>
    <t>施工用大枋</t>
  </si>
  <si>
    <t>施工用薄板</t>
  </si>
  <si>
    <t>施工用中板</t>
  </si>
  <si>
    <t>施工用厚板</t>
  </si>
  <si>
    <t>木模板材</t>
  </si>
  <si>
    <t>胶合板模板</t>
  </si>
  <si>
    <t>1830×915 × 15</t>
  </si>
  <si>
    <t>2440×1220×12</t>
  </si>
  <si>
    <t>实木地板</t>
  </si>
  <si>
    <t>600×70×16  水曲柳</t>
  </si>
  <si>
    <t>800×90×16  樱桃木</t>
  </si>
  <si>
    <t>910×90×18  白榉木</t>
  </si>
  <si>
    <t>910×90×18  红榉木</t>
  </si>
  <si>
    <t>910×90×18  山毛榉</t>
  </si>
  <si>
    <t>910×90×18  花梨木</t>
  </si>
  <si>
    <t>910×90×18  青岗梨</t>
  </si>
  <si>
    <t>910×90×18  枫  木</t>
  </si>
  <si>
    <t>910×90×18  东北桦</t>
  </si>
  <si>
    <t>910×90×18  西南桦</t>
  </si>
  <si>
    <t>910×90×18  株  木</t>
  </si>
  <si>
    <t>910×90×18  柚  木</t>
  </si>
  <si>
    <t>910×90×18  红  木</t>
  </si>
  <si>
    <t>910×90×18  橡  木</t>
  </si>
  <si>
    <t>曲线实木地板(西南、梨木、柞木一级）</t>
  </si>
  <si>
    <t>450×80×18</t>
  </si>
  <si>
    <t>610×80×18</t>
  </si>
  <si>
    <t>920×80×18</t>
  </si>
  <si>
    <t>曲线实木地板(缅榉）</t>
  </si>
  <si>
    <t>复合地板温馨型</t>
  </si>
  <si>
    <t>1210×19×18</t>
  </si>
  <si>
    <t>复合地板安居型</t>
  </si>
  <si>
    <t>复合地板祥和春天(抗菌地板）</t>
  </si>
  <si>
    <t>1210×294×8.5</t>
  </si>
  <si>
    <t>复合地板绿色风光(抗菌地板）</t>
  </si>
  <si>
    <t>1210×191×8</t>
  </si>
  <si>
    <t>复合地板森林风情(抗菌地板）</t>
  </si>
  <si>
    <t>1210×191</t>
  </si>
  <si>
    <t>复合地板软木静音(抗菌地板）</t>
  </si>
  <si>
    <t>胶合板</t>
  </si>
  <si>
    <t>2440×1220×3 一级</t>
  </si>
  <si>
    <t>张</t>
  </si>
  <si>
    <t>2440×1220×4 一级</t>
  </si>
  <si>
    <t>2440×1220×5 一级</t>
  </si>
  <si>
    <t>2440×1220×9 普通</t>
  </si>
  <si>
    <t>2440×1220×12 普通</t>
  </si>
  <si>
    <t>2440×1220×15 普通</t>
  </si>
  <si>
    <t>2440×1220×18 普通</t>
  </si>
  <si>
    <t>2135×915×4</t>
  </si>
  <si>
    <t>2440×1220×3 水曲柳一级</t>
  </si>
  <si>
    <t>2440×1220×3 红榉</t>
  </si>
  <si>
    <t>2440×1220×3 白榉</t>
  </si>
  <si>
    <t>2440×1220×3 美柚王</t>
  </si>
  <si>
    <t>2440×1220×3 泰柚王</t>
  </si>
  <si>
    <t>中密度板</t>
  </si>
  <si>
    <t>2440×1220×15一级</t>
  </si>
  <si>
    <t>木芯板</t>
  </si>
  <si>
    <t>2440×1220×18</t>
  </si>
  <si>
    <t>内隔墙轻质条板</t>
  </si>
  <si>
    <t>2400-3200×600×90</t>
  </si>
  <si>
    <t>六、施工用水、电</t>
  </si>
  <si>
    <t>水</t>
  </si>
  <si>
    <t>电</t>
  </si>
  <si>
    <t>度</t>
  </si>
  <si>
    <t>七、门、窗</t>
  </si>
  <si>
    <t>塑钢中空双钢化玻璃窗（白色）</t>
  </si>
  <si>
    <t>80系列推拉窗(5mm+6A+5mm)</t>
  </si>
  <si>
    <t>88系列推拉窗(5mm+9A+5mm)</t>
  </si>
  <si>
    <r>
      <t>9</t>
    </r>
    <r>
      <rPr>
        <sz val="9"/>
        <color indexed="8"/>
        <rFont val="宋体"/>
        <family val="3"/>
        <charset val="134"/>
      </rPr>
      <t>5</t>
    </r>
    <r>
      <rPr>
        <sz val="9"/>
        <color indexed="8"/>
        <rFont val="宋体"/>
        <family val="3"/>
        <charset val="134"/>
      </rPr>
      <t>系列推拉窗(6mm+12A+6mm)</t>
    </r>
  </si>
  <si>
    <t>60系列单扇平开窗（6mm+12A +6mm)</t>
  </si>
  <si>
    <t>塑钢门(不带亮)</t>
  </si>
  <si>
    <r>
      <t>6</t>
    </r>
    <r>
      <rPr>
        <sz val="9"/>
        <color indexed="8"/>
        <rFont val="宋体"/>
        <family val="3"/>
        <charset val="134"/>
      </rPr>
      <t>0</t>
    </r>
    <r>
      <rPr>
        <sz val="9"/>
        <color indexed="8"/>
        <rFont val="宋体"/>
        <family val="3"/>
        <charset val="134"/>
      </rPr>
      <t>系列</t>
    </r>
  </si>
  <si>
    <t>彩铝断桥隔热双钢化中空玻璃窗</t>
  </si>
  <si>
    <r>
      <t>55系列平开窗(6</t>
    </r>
    <r>
      <rPr>
        <sz val="9"/>
        <color indexed="8"/>
        <rFont val="宋体"/>
        <family val="3"/>
        <charset val="134"/>
      </rPr>
      <t>mm</t>
    </r>
    <r>
      <rPr>
        <sz val="9"/>
        <color indexed="8"/>
        <rFont val="宋体"/>
        <family val="3"/>
        <charset val="134"/>
      </rPr>
      <t>Low-e</t>
    </r>
    <r>
      <rPr>
        <sz val="9"/>
        <color indexed="8"/>
        <rFont val="宋体"/>
        <family val="3"/>
        <charset val="134"/>
      </rPr>
      <t>+</t>
    </r>
    <r>
      <rPr>
        <sz val="9"/>
        <color indexed="8"/>
        <rFont val="宋体"/>
        <family val="3"/>
        <charset val="134"/>
      </rPr>
      <t>12</t>
    </r>
    <r>
      <rPr>
        <sz val="9"/>
        <color indexed="8"/>
        <rFont val="宋体"/>
        <family val="3"/>
        <charset val="134"/>
      </rPr>
      <t>A+</t>
    </r>
    <r>
      <rPr>
        <sz val="9"/>
        <color indexed="8"/>
        <rFont val="宋体"/>
        <family val="3"/>
        <charset val="134"/>
      </rPr>
      <t>6</t>
    </r>
    <r>
      <rPr>
        <sz val="9"/>
        <color indexed="8"/>
        <rFont val="宋体"/>
        <family val="3"/>
        <charset val="134"/>
      </rPr>
      <t>mm)</t>
    </r>
  </si>
  <si>
    <r>
      <t>60系列平开窗</t>
    </r>
    <r>
      <rPr>
        <sz val="9"/>
        <color indexed="8"/>
        <rFont val="宋体"/>
        <family val="3"/>
        <charset val="134"/>
      </rPr>
      <t>(6mmLow-e+12A+6mm)</t>
    </r>
  </si>
  <si>
    <t>八、轻钢、铝合金龙骨及接插件</t>
  </si>
  <si>
    <t>轻钢吊顶大龙骨</t>
  </si>
  <si>
    <t>U 型 h=60 1.2mm</t>
  </si>
  <si>
    <t>米</t>
  </si>
  <si>
    <t>U 型 h=45 1.2mm</t>
  </si>
  <si>
    <t>U 型 h=38 1.2mm</t>
  </si>
  <si>
    <t>U 型 h=30.5 1.0mm</t>
  </si>
  <si>
    <t>轻钢中龙骨</t>
  </si>
  <si>
    <t>U 型 h=19 0.5mm</t>
  </si>
  <si>
    <t>轻钢小龙骨</t>
  </si>
  <si>
    <t>墙体轻钢龙骨</t>
  </si>
  <si>
    <t>75×35 0.6mm</t>
  </si>
  <si>
    <t>75×45 0.6mm</t>
  </si>
  <si>
    <t>铝合金T型中龙骨</t>
  </si>
  <si>
    <t>h=35 1.0mm</t>
  </si>
  <si>
    <t>h=30 0.9mm</t>
  </si>
  <si>
    <t>h=20 0.9mm</t>
  </si>
  <si>
    <t>铝合金小龙骨</t>
  </si>
  <si>
    <t>h=18 0.9mm</t>
  </si>
  <si>
    <t>铝合金T型大龙骨</t>
  </si>
  <si>
    <t>h=60 1.2mm</t>
  </si>
  <si>
    <t>h=50 1.2mm</t>
  </si>
  <si>
    <t>h=45 1.2mm</t>
  </si>
  <si>
    <t>h=30.5 1.0mm</t>
  </si>
  <si>
    <t>铝合金U型大龙骨</t>
  </si>
  <si>
    <t>h= 50 1.2mm</t>
  </si>
  <si>
    <t>铝合金边龙骨</t>
  </si>
  <si>
    <t>h=35 0.9mm</t>
  </si>
  <si>
    <t>h=22 0.9mm</t>
  </si>
  <si>
    <t>铝合金条板龙骨</t>
  </si>
  <si>
    <t>防火窄边T型黑线轻钢烤漆主骨</t>
  </si>
  <si>
    <t>T32×15×3000mm</t>
  </si>
  <si>
    <t>支</t>
  </si>
  <si>
    <t>防火窄边T型黑线轻钢烤漆付骨</t>
  </si>
  <si>
    <t>T32×15×600mm</t>
  </si>
  <si>
    <t>防火窄边T型黑线轻钢烤漆边骨</t>
  </si>
  <si>
    <t>L20×15×3000mm</t>
  </si>
  <si>
    <t>九、饰面材料</t>
  </si>
  <si>
    <t>石膏板</t>
  </si>
  <si>
    <t>3000×1200×9.5</t>
  </si>
  <si>
    <t>防潮石膏板</t>
  </si>
  <si>
    <t>硅钙板</t>
  </si>
  <si>
    <t>606×606  高强型</t>
  </si>
  <si>
    <t>铝塑板</t>
  </si>
  <si>
    <t>2440×1220×2.5双面</t>
  </si>
  <si>
    <t>铝扣板</t>
  </si>
  <si>
    <t>600×600×0.8</t>
  </si>
  <si>
    <t>铝覆膜板</t>
  </si>
  <si>
    <r>
      <t>厚度4</t>
    </r>
    <r>
      <rPr>
        <sz val="9"/>
        <color indexed="8"/>
        <rFont val="宋体"/>
        <family val="3"/>
        <charset val="134"/>
      </rPr>
      <t>.0mm，A级</t>
    </r>
  </si>
  <si>
    <t>埃特板</t>
  </si>
  <si>
    <t>240×1220×6</t>
  </si>
  <si>
    <t>240×1220×8</t>
  </si>
  <si>
    <t>泰柏板</t>
  </si>
  <si>
    <t>300×1200</t>
  </si>
  <si>
    <t>硅酸钙板</t>
  </si>
  <si>
    <t>矿棉吸音板</t>
  </si>
  <si>
    <t>600×600×12</t>
  </si>
  <si>
    <t>600×600×14</t>
  </si>
  <si>
    <t>水泥压力板</t>
  </si>
  <si>
    <t>2400×1200×4</t>
  </si>
  <si>
    <t>2400×1200×5</t>
  </si>
  <si>
    <t>防火板</t>
  </si>
  <si>
    <t>0.8厚平面</t>
  </si>
  <si>
    <t>1.0厚平面</t>
  </si>
  <si>
    <t>万通板</t>
  </si>
  <si>
    <t>2440×1220</t>
  </si>
  <si>
    <t>有机板</t>
  </si>
  <si>
    <t>2000×1000</t>
  </si>
  <si>
    <t>有机灯片</t>
  </si>
  <si>
    <t>1220×1830×3</t>
  </si>
  <si>
    <t>防火纸面石膏板</t>
  </si>
  <si>
    <t>3000×1200×12</t>
  </si>
  <si>
    <t>防火硅钙板</t>
  </si>
  <si>
    <t>2440×1220×6</t>
  </si>
  <si>
    <t>阻燃板</t>
  </si>
  <si>
    <t xml:space="preserve">2440×1220×9 </t>
  </si>
  <si>
    <r>
      <t>2440×1220×1</t>
    </r>
    <r>
      <rPr>
        <sz val="9"/>
        <color indexed="8"/>
        <rFont val="宋体"/>
        <family val="3"/>
        <charset val="134"/>
      </rPr>
      <t>2</t>
    </r>
  </si>
  <si>
    <r>
      <t>2440×1220×</t>
    </r>
    <r>
      <rPr>
        <sz val="9"/>
        <color indexed="8"/>
        <rFont val="宋体"/>
        <family val="3"/>
        <charset val="134"/>
      </rPr>
      <t>15</t>
    </r>
  </si>
  <si>
    <r>
      <t>2440×1220×1</t>
    </r>
    <r>
      <rPr>
        <sz val="9"/>
        <color indexed="8"/>
        <rFont val="宋体"/>
        <family val="3"/>
        <charset val="134"/>
      </rPr>
      <t>8</t>
    </r>
  </si>
  <si>
    <t xml:space="preserve">玻镁板 </t>
  </si>
  <si>
    <t>厚度9mm</t>
  </si>
  <si>
    <t>厚度12mm</t>
  </si>
  <si>
    <t>彩钢板</t>
  </si>
  <si>
    <t>840型、厚度0.6mm</t>
  </si>
  <si>
    <t>760型、厚度0.6mm</t>
  </si>
  <si>
    <t>天然花岗岩四川红</t>
  </si>
  <si>
    <t>600×600×20</t>
  </si>
  <si>
    <t>天然花岗岩三峡红</t>
  </si>
  <si>
    <t>天然花岗岩华南红</t>
  </si>
  <si>
    <t>十、陶瓷、玻璃</t>
  </si>
  <si>
    <t>白磁砖</t>
  </si>
  <si>
    <t>152×152一级</t>
  </si>
  <si>
    <t>千块</t>
  </si>
  <si>
    <t>152×76一级</t>
  </si>
  <si>
    <t xml:space="preserve">彩色磁砖 </t>
  </si>
  <si>
    <t>彩釉面砖</t>
  </si>
  <si>
    <t>300×300一级</t>
  </si>
  <si>
    <t>400×400一级</t>
  </si>
  <si>
    <t>500×500一级</t>
  </si>
  <si>
    <t>釉面砖</t>
  </si>
  <si>
    <t>100×100一级</t>
  </si>
  <si>
    <t>200×200一级</t>
  </si>
  <si>
    <t>240×60一级</t>
  </si>
  <si>
    <t>文化砖</t>
  </si>
  <si>
    <r>
      <rPr>
        <sz val="9"/>
        <color indexed="8"/>
        <rFont val="宋体"/>
        <family val="3"/>
        <charset val="134"/>
      </rPr>
      <t>200</t>
    </r>
    <r>
      <rPr>
        <sz val="9"/>
        <color indexed="8"/>
        <rFont val="宋体"/>
        <family val="3"/>
        <charset val="134"/>
      </rPr>
      <t>×</t>
    </r>
    <r>
      <rPr>
        <sz val="9"/>
        <color indexed="8"/>
        <rFont val="宋体"/>
        <family val="3"/>
        <charset val="134"/>
      </rPr>
      <t>400</t>
    </r>
  </si>
  <si>
    <t>缸砖</t>
  </si>
  <si>
    <t>150×150×10</t>
  </si>
  <si>
    <t>玻化砖（墙面砖）</t>
  </si>
  <si>
    <r>
      <t>3</t>
    </r>
    <r>
      <rPr>
        <sz val="9"/>
        <color indexed="8"/>
        <rFont val="宋体"/>
        <family val="3"/>
        <charset val="134"/>
      </rPr>
      <t>00</t>
    </r>
    <r>
      <rPr>
        <sz val="9"/>
        <color indexed="8"/>
        <rFont val="宋体"/>
        <family val="3"/>
        <charset val="134"/>
      </rPr>
      <t>×300</t>
    </r>
  </si>
  <si>
    <r>
      <t>3</t>
    </r>
    <r>
      <rPr>
        <sz val="9"/>
        <color indexed="8"/>
        <rFont val="宋体"/>
        <family val="3"/>
        <charset val="134"/>
      </rPr>
      <t>00</t>
    </r>
    <r>
      <rPr>
        <sz val="9"/>
        <color indexed="8"/>
        <rFont val="宋体"/>
        <family val="3"/>
        <charset val="134"/>
      </rPr>
      <t>×600</t>
    </r>
  </si>
  <si>
    <r>
      <t>600</t>
    </r>
    <r>
      <rPr>
        <sz val="9"/>
        <color indexed="8"/>
        <rFont val="宋体"/>
        <family val="3"/>
        <charset val="134"/>
      </rPr>
      <t>×600</t>
    </r>
  </si>
  <si>
    <t>玻化砖（地面砖）</t>
  </si>
  <si>
    <r>
      <t>800</t>
    </r>
    <r>
      <rPr>
        <sz val="9"/>
        <color indexed="8"/>
        <rFont val="宋体"/>
        <family val="3"/>
        <charset val="134"/>
      </rPr>
      <t>×</t>
    </r>
    <r>
      <rPr>
        <sz val="9"/>
        <color indexed="8"/>
        <rFont val="宋体"/>
        <family val="3"/>
        <charset val="134"/>
      </rPr>
      <t>800</t>
    </r>
  </si>
  <si>
    <t>瓷质耐磨砖</t>
  </si>
  <si>
    <t>100×100不渗花、无光中色一级</t>
  </si>
  <si>
    <t>200×100不渗花、无光中色一级</t>
  </si>
  <si>
    <t>150×150不渗花、无光中色一级</t>
  </si>
  <si>
    <t>200×200不渗花、无光中色一级</t>
  </si>
  <si>
    <t>300×200不渗花、无光中色一级</t>
  </si>
  <si>
    <t>300×300不渗花、无光中色一级</t>
  </si>
  <si>
    <t>400×400不渗花、无光中色一级</t>
  </si>
  <si>
    <t>500×500不渗花、无光中色一级</t>
  </si>
  <si>
    <t>600×600不渗花、无光中色一级</t>
  </si>
  <si>
    <t>浮法平板玻璃</t>
  </si>
  <si>
    <t>3mm</t>
  </si>
  <si>
    <t>4mm</t>
  </si>
  <si>
    <t>5mm</t>
  </si>
  <si>
    <t>6mm</t>
  </si>
  <si>
    <t>8mm</t>
  </si>
  <si>
    <t>10mm</t>
  </si>
  <si>
    <t>12mm</t>
  </si>
  <si>
    <t>平型钢化玻璃</t>
  </si>
  <si>
    <t>普型5mm</t>
  </si>
  <si>
    <t>普型8mm</t>
  </si>
  <si>
    <t>普型10mm</t>
  </si>
  <si>
    <t>茶色普通平板玻璃</t>
  </si>
  <si>
    <t>压花玻璃</t>
  </si>
  <si>
    <t>夹丝玻璃</t>
  </si>
  <si>
    <t>7mm</t>
  </si>
  <si>
    <t>镀镆反光玻璃</t>
  </si>
  <si>
    <t>镜面玻璃</t>
  </si>
  <si>
    <t>镭射玻璃</t>
  </si>
  <si>
    <t>400×400×4</t>
  </si>
  <si>
    <t>500×500×4</t>
  </si>
  <si>
    <t>十一、橡胶制品</t>
  </si>
  <si>
    <t>无机堵料</t>
  </si>
  <si>
    <t>公斤</t>
  </si>
  <si>
    <t>有机堵料</t>
  </si>
  <si>
    <t>十二、涂料、防腐油漆、绝热及防水材料</t>
  </si>
  <si>
    <t>内墙乳胶漆</t>
  </si>
  <si>
    <t>千克</t>
  </si>
  <si>
    <t>多彩面涂</t>
  </si>
  <si>
    <t>多彩中涂</t>
  </si>
  <si>
    <t>多彩底涂</t>
  </si>
  <si>
    <t>炳烯酸内墙涂料</t>
  </si>
  <si>
    <t>幻彩涂料</t>
  </si>
  <si>
    <t>仿瓷涂料</t>
  </si>
  <si>
    <t>真石漆</t>
  </si>
  <si>
    <t>防霉防潮乳胶漆</t>
  </si>
  <si>
    <t>104外墙涂料</t>
  </si>
  <si>
    <t>106内墙涂料</t>
  </si>
  <si>
    <t>777乳液涂料</t>
  </si>
  <si>
    <t>熟桐油(光油、填面油）</t>
  </si>
  <si>
    <t>Y00-7</t>
  </si>
  <si>
    <t>清油</t>
  </si>
  <si>
    <t>厚漆(铅油）</t>
  </si>
  <si>
    <t>Y02-1黄、绿、白</t>
  </si>
  <si>
    <t>油性调和漆</t>
  </si>
  <si>
    <t>Y03-1白、灰</t>
  </si>
  <si>
    <t>红丹油性防锈漆</t>
  </si>
  <si>
    <t>Y53-31</t>
  </si>
  <si>
    <t>酯胶清漆</t>
  </si>
  <si>
    <t>T01-1</t>
  </si>
  <si>
    <t>酯胶调和漆(磁性调和漆）</t>
  </si>
  <si>
    <t>T03-1红、紫红</t>
  </si>
  <si>
    <t>T03-1 黄</t>
  </si>
  <si>
    <t>T03-1白、乳白</t>
  </si>
  <si>
    <t>T03-1黑</t>
  </si>
  <si>
    <t>揩漆(生漆）</t>
  </si>
  <si>
    <t>酚醛清漆</t>
  </si>
  <si>
    <t>F01-1</t>
  </si>
  <si>
    <t>酚醛调和漆</t>
  </si>
  <si>
    <t>F03-1 红</t>
  </si>
  <si>
    <t>F03-1黄</t>
  </si>
  <si>
    <t>F03-1白、灰</t>
  </si>
  <si>
    <t>F03-1铁红</t>
  </si>
  <si>
    <t>各色、综合</t>
  </si>
  <si>
    <t>酚醛磁漆</t>
  </si>
  <si>
    <t>F04-1 红</t>
  </si>
  <si>
    <t>P04-1黄、绿</t>
  </si>
  <si>
    <t>F04-1 白</t>
  </si>
  <si>
    <t>F04-1 黑</t>
  </si>
  <si>
    <t>F04-1铁红、棕、蓝、灰</t>
  </si>
  <si>
    <t>带锈底漆</t>
  </si>
  <si>
    <t>7131</t>
  </si>
  <si>
    <t>酚醛耐酸漆</t>
  </si>
  <si>
    <t>F50-31 黑</t>
  </si>
  <si>
    <t>酚酸耐酸漆</t>
  </si>
  <si>
    <t>F50-31白</t>
  </si>
  <si>
    <t>F50-31红、付色</t>
  </si>
  <si>
    <t>酚醛防锈漆</t>
  </si>
  <si>
    <t>F50-31红丹</t>
  </si>
  <si>
    <t>F53-32 灰</t>
  </si>
  <si>
    <t>F53-33铁红</t>
  </si>
  <si>
    <t>防火漆</t>
  </si>
  <si>
    <t>F60-31</t>
  </si>
  <si>
    <t>酚醛地板漆</t>
  </si>
  <si>
    <t>F80-31铁红、棕及付色</t>
  </si>
  <si>
    <t>酚醛绝缘漆</t>
  </si>
  <si>
    <t>F31-12</t>
  </si>
  <si>
    <t>沥青清漆</t>
  </si>
  <si>
    <t>L01-6</t>
  </si>
  <si>
    <t>L01-13</t>
  </si>
  <si>
    <t>煤焦沥青清漆</t>
  </si>
  <si>
    <t>L01-17</t>
  </si>
  <si>
    <t>沥青烘干清漆</t>
  </si>
  <si>
    <t>L01-34</t>
  </si>
  <si>
    <t>沥青耐酸漆</t>
  </si>
  <si>
    <t>L50-1</t>
  </si>
  <si>
    <t>醇酸清漆</t>
  </si>
  <si>
    <t>C01-1</t>
  </si>
  <si>
    <t>醇酸调和漆</t>
  </si>
  <si>
    <t>C03-3红</t>
  </si>
  <si>
    <t>醇酸磁漆</t>
  </si>
  <si>
    <t>C04-2红</t>
  </si>
  <si>
    <t>C04-2黄</t>
  </si>
  <si>
    <t>C04-2黑</t>
  </si>
  <si>
    <t>C04-2 白</t>
  </si>
  <si>
    <t>醇酸底漆</t>
  </si>
  <si>
    <t>C06-1铁红</t>
  </si>
  <si>
    <t>醇酸绝缘漆</t>
  </si>
  <si>
    <t>C30-11</t>
  </si>
  <si>
    <t>硝基外用清漆</t>
  </si>
  <si>
    <t>水晶</t>
  </si>
  <si>
    <t>硝基外用磁漆</t>
  </si>
  <si>
    <t>Q04-2红及付色</t>
  </si>
  <si>
    <t>Q04-2黄</t>
  </si>
  <si>
    <t>硝基木器清漆</t>
  </si>
  <si>
    <t>Q22-1</t>
  </si>
  <si>
    <t>过氯乙烯清漆（外用）</t>
  </si>
  <si>
    <t>G01-1</t>
  </si>
  <si>
    <t>过氯乙烯磁漆（外用）</t>
  </si>
  <si>
    <t>G04-9红¡深红¡桔红</t>
  </si>
  <si>
    <t>G04-9黄、桔黄、奶黄</t>
  </si>
  <si>
    <t>G04-9白、珍珠白</t>
  </si>
  <si>
    <t>G04-9黑</t>
  </si>
  <si>
    <t>过氯乙烯底漆</t>
  </si>
  <si>
    <t>G06-5 铁红</t>
  </si>
  <si>
    <t>过氯乙烯二道底漆</t>
  </si>
  <si>
    <t>G06-5米黄</t>
  </si>
  <si>
    <t>过氯乙烯防腐漆</t>
  </si>
  <si>
    <t>G52-31各色</t>
  </si>
  <si>
    <t>过氯乙烯防腐清漆</t>
  </si>
  <si>
    <t>G52-2</t>
  </si>
  <si>
    <t>过氯乙烯防火漆</t>
  </si>
  <si>
    <t>G60-31各色</t>
  </si>
  <si>
    <t>过氯乙烯防火底漆</t>
  </si>
  <si>
    <t>G60-82</t>
  </si>
  <si>
    <t>磷化底漆</t>
  </si>
  <si>
    <t>X06-2</t>
  </si>
  <si>
    <t>环氧沥青清漆</t>
  </si>
  <si>
    <t>H01-4黑</t>
  </si>
  <si>
    <t>环氧脂底漆</t>
  </si>
  <si>
    <t>H06-2铁红</t>
  </si>
  <si>
    <t>环氧富锌底漆</t>
  </si>
  <si>
    <t>H06-04灰</t>
  </si>
  <si>
    <t>环氧脂烘干绝缘漆</t>
  </si>
  <si>
    <t>H30-12</t>
  </si>
  <si>
    <t>聚氨酯清漆</t>
  </si>
  <si>
    <t>S01-27 0.3：0.5</t>
  </si>
  <si>
    <t>S01-27 14：14X2</t>
  </si>
  <si>
    <t>S01-27 1.5：1.8</t>
  </si>
  <si>
    <t>聚氨酯磁漆</t>
  </si>
  <si>
    <t>S04-1浅翠绿</t>
  </si>
  <si>
    <t>S04-1 白</t>
  </si>
  <si>
    <t>S04-1 各色</t>
  </si>
  <si>
    <t>S04-4 灰</t>
  </si>
  <si>
    <t>聚氨酯底漆</t>
  </si>
  <si>
    <t>S06-2铁红、棕黄</t>
  </si>
  <si>
    <t>聚氨酯色漆</t>
  </si>
  <si>
    <t>8621 甲</t>
  </si>
  <si>
    <t>8621 乙</t>
  </si>
  <si>
    <t>有机硅耐热漆</t>
  </si>
  <si>
    <t>W61-22各色</t>
  </si>
  <si>
    <t>丙烯酸清漆</t>
  </si>
  <si>
    <t>B01-1</t>
  </si>
  <si>
    <t>氨基烘干清漆</t>
  </si>
  <si>
    <t>A01-14</t>
  </si>
  <si>
    <t>91</t>
  </si>
  <si>
    <t>氨基醇酸、绝缘漆</t>
  </si>
  <si>
    <t>A01-2</t>
  </si>
  <si>
    <t>92</t>
  </si>
  <si>
    <t>氯磺化聚乙烯漆</t>
  </si>
  <si>
    <t>J52-2黑、灰、白</t>
  </si>
  <si>
    <t>93</t>
  </si>
  <si>
    <t>带锈防锈漆</t>
  </si>
  <si>
    <t>23-6 型</t>
  </si>
  <si>
    <t>94</t>
  </si>
  <si>
    <t>银粉漆</t>
  </si>
  <si>
    <t>621型</t>
  </si>
  <si>
    <t>95</t>
  </si>
  <si>
    <t>铝银漆（铝银浆）</t>
  </si>
  <si>
    <t>96</t>
  </si>
  <si>
    <t>薄型防火涂料</t>
  </si>
  <si>
    <t>膨胀型</t>
  </si>
  <si>
    <r>
      <t>k</t>
    </r>
    <r>
      <rPr>
        <sz val="11"/>
        <rFont val="宋体"/>
        <family val="3"/>
        <charset val="134"/>
      </rPr>
      <t>g</t>
    </r>
  </si>
  <si>
    <t>97</t>
  </si>
  <si>
    <t>厚型防火涂料</t>
  </si>
  <si>
    <t>非膨胀型</t>
  </si>
  <si>
    <t>98</t>
  </si>
  <si>
    <t>酯胶腻子</t>
  </si>
  <si>
    <t>T07-2各色</t>
  </si>
  <si>
    <t>99</t>
  </si>
  <si>
    <t>醇酸腻子</t>
  </si>
  <si>
    <t>C07-5灰</t>
  </si>
  <si>
    <t>100</t>
  </si>
  <si>
    <t>灰硝基快干腻子</t>
  </si>
  <si>
    <t>Q07-6</t>
  </si>
  <si>
    <t>101</t>
  </si>
  <si>
    <t>过氯乙烯腻子</t>
  </si>
  <si>
    <t>G07-3各色</t>
  </si>
  <si>
    <t>102</t>
  </si>
  <si>
    <t>硝基漆稀释剂</t>
  </si>
  <si>
    <t>X-1</t>
  </si>
  <si>
    <t>103</t>
  </si>
  <si>
    <t>过氯乙烯漆稀释剂</t>
  </si>
  <si>
    <t>X-3</t>
  </si>
  <si>
    <t>104</t>
  </si>
  <si>
    <t>醇酸漆稀释剂</t>
  </si>
  <si>
    <t>X-6</t>
  </si>
  <si>
    <t>105</t>
  </si>
  <si>
    <t>环氧漆稀释剂</t>
  </si>
  <si>
    <t>X-7</t>
  </si>
  <si>
    <t>106</t>
  </si>
  <si>
    <t>香蕉水</t>
  </si>
  <si>
    <t>X-34</t>
  </si>
  <si>
    <t>107</t>
  </si>
  <si>
    <t xml:space="preserve">松香水 </t>
  </si>
  <si>
    <t>X-87</t>
  </si>
  <si>
    <t>108</t>
  </si>
  <si>
    <t>脱漆剂</t>
  </si>
  <si>
    <t>T-1</t>
  </si>
  <si>
    <t>109</t>
  </si>
  <si>
    <t>高效减水剂</t>
  </si>
  <si>
    <t>FH 25千克/包</t>
  </si>
  <si>
    <t>110</t>
  </si>
  <si>
    <t>FDN 25千克/包</t>
  </si>
  <si>
    <t>111</t>
  </si>
  <si>
    <t>早强减水剂</t>
  </si>
  <si>
    <t>FH～2 50千克/包</t>
  </si>
  <si>
    <t>112</t>
  </si>
  <si>
    <t>高效早强减水剂</t>
  </si>
  <si>
    <t>FH～201 40千克/包</t>
  </si>
  <si>
    <t>113</t>
  </si>
  <si>
    <t>木素磺酸钙减水剂</t>
  </si>
  <si>
    <t xml:space="preserve">  25千克/包</t>
  </si>
  <si>
    <t>114</t>
  </si>
  <si>
    <t>水泥基自流平</t>
  </si>
  <si>
    <t>115</t>
  </si>
  <si>
    <t>GOT抗渗添加剂</t>
  </si>
  <si>
    <t>116</t>
  </si>
  <si>
    <t>环保型218建筑胶结剂</t>
  </si>
  <si>
    <t>117</t>
  </si>
  <si>
    <t>改性沥青防水卷材</t>
  </si>
  <si>
    <t>APP聚酯胎3mm</t>
  </si>
  <si>
    <t>118</t>
  </si>
  <si>
    <t>APP聚酯胎4mm</t>
  </si>
  <si>
    <t>119</t>
  </si>
  <si>
    <t>SBS聚酯胎3mm</t>
  </si>
  <si>
    <t>120</t>
  </si>
  <si>
    <t>SBS聚酯胎4mm</t>
  </si>
  <si>
    <t>121</t>
  </si>
  <si>
    <t>耐根穿刺防水卷材</t>
  </si>
  <si>
    <t>122</t>
  </si>
  <si>
    <t>复合铜胎基4mm</t>
  </si>
  <si>
    <t>123</t>
  </si>
  <si>
    <t>弹性体改性沥青防水卷材</t>
  </si>
  <si>
    <t>PMB聚酯胎 3.0mm</t>
  </si>
  <si>
    <t>124</t>
  </si>
  <si>
    <t>聚合物改性沥青耐根穿刺防水卷材</t>
  </si>
  <si>
    <t xml:space="preserve">ARC 聚酯胎 </t>
  </si>
  <si>
    <t>125</t>
  </si>
  <si>
    <t>聚酯胎自粘沥青防水卷材</t>
  </si>
  <si>
    <t>SAM 3.0mm (单面)</t>
  </si>
  <si>
    <t>126</t>
  </si>
  <si>
    <t>纤维增强型高分子膜基自粘沥青防水卷材</t>
  </si>
  <si>
    <t xml:space="preserve">SAM 1.5mm </t>
  </si>
  <si>
    <t>127</t>
  </si>
  <si>
    <t>热塑性聚烯烃（TPO）防水卷材</t>
  </si>
  <si>
    <t>PMT增强1.5mm</t>
  </si>
  <si>
    <t>128</t>
  </si>
  <si>
    <t>高分子丁基自粘耐根穿刺防水卷材</t>
  </si>
  <si>
    <t>TPR 1.2mm</t>
  </si>
  <si>
    <t>129</t>
  </si>
  <si>
    <t>橡胶自粘胶膜预铺防水卷材</t>
  </si>
  <si>
    <t>TPR 1.5mm</t>
  </si>
  <si>
    <t>130</t>
  </si>
  <si>
    <t>背粘型高分子自粘胶膜防水卷材</t>
  </si>
  <si>
    <t>预铺地下BSP 1.2mm（HDPE）</t>
  </si>
  <si>
    <t>131</t>
  </si>
  <si>
    <t>非固化橡胶沥青防水涂料</t>
  </si>
  <si>
    <t>132</t>
  </si>
  <si>
    <t>聚氨酯防水涂料</t>
  </si>
  <si>
    <t>单组份</t>
  </si>
  <si>
    <t>133</t>
  </si>
  <si>
    <t>聚合物水泥防水涂料</t>
  </si>
  <si>
    <t>JS</t>
  </si>
  <si>
    <t>134</t>
  </si>
  <si>
    <t>聚合物抗裂砂浆</t>
  </si>
  <si>
    <t>135</t>
  </si>
  <si>
    <t>聚合物粘结砂浆</t>
  </si>
  <si>
    <t>136</t>
  </si>
  <si>
    <t>聚合物防水砂浆</t>
  </si>
  <si>
    <t>137</t>
  </si>
  <si>
    <t>水泥基渗透结晶防水涂料</t>
  </si>
  <si>
    <t>138</t>
  </si>
  <si>
    <t>橡胶态防水涂料</t>
  </si>
  <si>
    <t>139</t>
  </si>
  <si>
    <t>高强页岩陶粒</t>
  </si>
  <si>
    <t>十三、石油、粘合剂</t>
  </si>
  <si>
    <t>汽油</t>
  </si>
  <si>
    <t>RQ-92   92号</t>
  </si>
  <si>
    <t>柴油</t>
  </si>
  <si>
    <t>RC-0  0号</t>
  </si>
  <si>
    <t>硅酮结构胶</t>
  </si>
  <si>
    <t>590ML</t>
  </si>
  <si>
    <t>硅酮耐候胶</t>
  </si>
  <si>
    <t>防火密封胶</t>
  </si>
  <si>
    <t>300ML</t>
  </si>
  <si>
    <t>玻璃胶</t>
  </si>
  <si>
    <t>500ML</t>
  </si>
  <si>
    <t>十四、保温、隔热、防火、排气道</t>
  </si>
  <si>
    <t>外墙聚苯颗粒干保温料</t>
  </si>
  <si>
    <t>EPS聚苯板</t>
  </si>
  <si>
    <t>厚25mm</t>
  </si>
  <si>
    <t>XPS聚苯乙烯挤塑板</t>
  </si>
  <si>
    <r>
      <t>B1级</t>
    </r>
    <r>
      <rPr>
        <sz val="9"/>
        <color indexed="8"/>
        <rFont val="宋体"/>
        <family val="3"/>
        <charset val="134"/>
      </rPr>
      <t xml:space="preserve">  </t>
    </r>
    <r>
      <rPr>
        <sz val="9"/>
        <color indexed="8"/>
        <rFont val="宋体"/>
        <family val="3"/>
        <charset val="134"/>
      </rPr>
      <t>厚30mm</t>
    </r>
  </si>
  <si>
    <t>无机复合聚苯不燃保温板</t>
  </si>
  <si>
    <t>A级防火</t>
  </si>
  <si>
    <t>泡沫玻璃保温板</t>
  </si>
  <si>
    <t>挤塑聚笨乙烯泡沫塑料板线条</t>
  </si>
  <si>
    <t>B1级   宽80×厚80mm</t>
  </si>
  <si>
    <t>B1级  宽100×厚100mm</t>
  </si>
  <si>
    <t>B1级  宽120×厚120mm</t>
  </si>
  <si>
    <t>B1级  宽150×厚150mm</t>
  </si>
  <si>
    <t>防火棉</t>
  </si>
  <si>
    <t>硅酸铝</t>
  </si>
  <si>
    <t>防火泥</t>
  </si>
  <si>
    <t>一级</t>
  </si>
  <si>
    <t>防火封堵板</t>
  </si>
  <si>
    <r>
      <t>氧化镁，板厚1</t>
    </r>
    <r>
      <rPr>
        <sz val="9"/>
        <color indexed="8"/>
        <rFont val="宋体"/>
        <family val="3"/>
        <charset val="134"/>
      </rPr>
      <t>0m</t>
    </r>
    <r>
      <rPr>
        <sz val="9"/>
        <color indexed="8"/>
        <rFont val="宋体"/>
        <family val="3"/>
        <charset val="134"/>
      </rPr>
      <t>m</t>
    </r>
  </si>
  <si>
    <r>
      <t>PE</t>
    </r>
    <r>
      <rPr>
        <sz val="10"/>
        <rFont val="宋体"/>
        <family val="3"/>
        <charset val="134"/>
      </rPr>
      <t>隔汽膜</t>
    </r>
  </si>
  <si>
    <t>厚0.3mm</t>
  </si>
  <si>
    <t>聚酯无纺布</t>
  </si>
  <si>
    <r>
      <t>容重200g/m</t>
    </r>
    <r>
      <rPr>
        <vertAlign val="superscript"/>
        <sz val="9"/>
        <color indexed="8"/>
        <rFont val="宋体"/>
        <family val="3"/>
        <charset val="134"/>
      </rPr>
      <t>2</t>
    </r>
  </si>
  <si>
    <t>耐碱玻璃纤维网格布</t>
  </si>
  <si>
    <t>乳化沥青</t>
  </si>
  <si>
    <t>C液</t>
  </si>
  <si>
    <t>kg</t>
  </si>
  <si>
    <t>玻化微珠保温砂浆</t>
  </si>
  <si>
    <t>珍珠岩</t>
  </si>
  <si>
    <t>沥青珍珠岩板</t>
  </si>
  <si>
    <t>含沥青220kg，珍珠岩2m3，密度≤350kg/m3</t>
  </si>
  <si>
    <t>碳纤维布</t>
  </si>
  <si>
    <r>
      <t>高强度一级、300g/m</t>
    </r>
    <r>
      <rPr>
        <vertAlign val="superscript"/>
        <sz val="10"/>
        <color indexed="8"/>
        <rFont val="宋体"/>
        <family val="3"/>
        <charset val="134"/>
      </rPr>
      <t>2</t>
    </r>
  </si>
  <si>
    <t>全轻（轻集料）混凝土</t>
  </si>
  <si>
    <t>LC5（粒径5-10mm）</t>
  </si>
  <si>
    <t>LC10（粒径5-10mm）</t>
  </si>
  <si>
    <t>LC15（粒径5-10mm）</t>
  </si>
  <si>
    <t>厨房排气道</t>
  </si>
  <si>
    <t>A-C-33 400*500mm</t>
  </si>
  <si>
    <t>B-C-36 500*500mm</t>
  </si>
  <si>
    <t>C-C-35 450*550mm</t>
  </si>
  <si>
    <t>十五、管桩</t>
  </si>
  <si>
    <t>管桩</t>
  </si>
  <si>
    <t>PHCΦ3OO×7OA</t>
  </si>
  <si>
    <t>PHCΦ3OO×7OAB</t>
  </si>
  <si>
    <t>PHSΦ3OO×120A</t>
  </si>
  <si>
    <t>PHSΦ3OO×120AB</t>
  </si>
  <si>
    <t>PTCΦ400×60</t>
  </si>
  <si>
    <t>PTCΦ400×7O</t>
  </si>
  <si>
    <t>PHCΦ4OO×95A</t>
  </si>
  <si>
    <t>PHCΦ4OO×95AB</t>
  </si>
  <si>
    <t>PHCΦ5OO×100A</t>
  </si>
  <si>
    <t>PHCΦ5OO×100AB</t>
  </si>
  <si>
    <t>PHCΦ5OO×125A</t>
  </si>
  <si>
    <t>PHCΦ5OO×125 AB</t>
  </si>
  <si>
    <t>PHCΦ6OO×11OA</t>
  </si>
  <si>
    <t>PHCΦ6OO×110AB</t>
  </si>
  <si>
    <t>PHCΦ6OO×130A</t>
  </si>
  <si>
    <t>PHCΦ6OO×130AB</t>
  </si>
  <si>
    <t>一、管材、管件等</t>
  </si>
  <si>
    <t>优质排水管</t>
  </si>
  <si>
    <t>UPVC 32×2.0</t>
  </si>
  <si>
    <t>UPVC 40×2.0</t>
  </si>
  <si>
    <t xml:space="preserve">优质排水管 </t>
  </si>
  <si>
    <t>UPVC 50×2.0</t>
  </si>
  <si>
    <t>UPVC 75×2.3</t>
  </si>
  <si>
    <t>UPVC 110×3.2</t>
  </si>
  <si>
    <t>UPVC 160×4.0</t>
  </si>
  <si>
    <t>UPVC 200×4.9</t>
  </si>
  <si>
    <t>电力电线套管</t>
  </si>
  <si>
    <t>UPVC 405-16</t>
  </si>
  <si>
    <t>UPVC 405-20</t>
  </si>
  <si>
    <t>UPVC 405-25</t>
  </si>
  <si>
    <t>UPVC 405-32</t>
  </si>
  <si>
    <t>UPVC 405-40</t>
  </si>
  <si>
    <t>UPVC 405-50</t>
  </si>
  <si>
    <t>UPVC 405-63</t>
  </si>
  <si>
    <t>UPVC 305-16</t>
  </si>
  <si>
    <t>UPVC 305-20</t>
  </si>
  <si>
    <t>UPVC 305-25</t>
  </si>
  <si>
    <t>UPVC 305-32</t>
  </si>
  <si>
    <t>UPVC 305-40</t>
  </si>
  <si>
    <t>UPVC 305-50</t>
  </si>
  <si>
    <t>UPVC 305-63</t>
  </si>
  <si>
    <t>电力电线波纹套管</t>
  </si>
  <si>
    <t>UPVC 16</t>
  </si>
  <si>
    <t>UPVC 20</t>
  </si>
  <si>
    <t>UPVC 25</t>
  </si>
  <si>
    <t>UPVC 32</t>
  </si>
  <si>
    <t>UPVC 40</t>
  </si>
  <si>
    <t>UPVC 50</t>
  </si>
  <si>
    <t>电力电线预埋波纹套管</t>
  </si>
  <si>
    <t>电力电缆管</t>
  </si>
  <si>
    <t>UPVC 150×8</t>
  </si>
  <si>
    <t>通信电缆管</t>
  </si>
  <si>
    <t>CPVC 200×10</t>
  </si>
  <si>
    <t>检查口</t>
  </si>
  <si>
    <t>个</t>
  </si>
  <si>
    <t xml:space="preserve">检查口 </t>
  </si>
  <si>
    <t>UPVC 75</t>
  </si>
  <si>
    <t>UPVC 110</t>
  </si>
  <si>
    <t>UPVC 160</t>
  </si>
  <si>
    <t>螺纹伸缩节</t>
  </si>
  <si>
    <t>UPVC110</t>
  </si>
  <si>
    <t xml:space="preserve">UPVC 160 </t>
  </si>
  <si>
    <t>多功能止水节</t>
  </si>
  <si>
    <t>异径顺水三通</t>
  </si>
  <si>
    <t>UPVC 110×50</t>
  </si>
  <si>
    <t>UPVC 160×110</t>
  </si>
  <si>
    <t>等径顺水三通</t>
  </si>
  <si>
    <t>异径斜三通</t>
  </si>
  <si>
    <t>等径斜三通</t>
  </si>
  <si>
    <t>等径顺水四通</t>
  </si>
  <si>
    <t>异径顺水四通</t>
  </si>
  <si>
    <t>P型存水弯</t>
  </si>
  <si>
    <t>P型存水弯(有口）</t>
  </si>
  <si>
    <t xml:space="preserve">P型存水弯(有口） </t>
  </si>
  <si>
    <t>UPVC75</t>
  </si>
  <si>
    <t>防臭地漏</t>
  </si>
  <si>
    <r>
      <t xml:space="preserve">UPVC </t>
    </r>
    <r>
      <rPr>
        <sz val="10"/>
        <color indexed="8"/>
        <rFont val="宋体"/>
        <family val="3"/>
        <charset val="134"/>
      </rPr>
      <t>75</t>
    </r>
  </si>
  <si>
    <t>方型雨水斗(两用）</t>
  </si>
  <si>
    <t>瓶型三通</t>
  </si>
  <si>
    <t>透气帽</t>
  </si>
  <si>
    <t>天台地漏</t>
  </si>
  <si>
    <t>止水环</t>
  </si>
  <si>
    <t>大便器连接头</t>
  </si>
  <si>
    <t>管材PNl.OMPa(冷水用）</t>
  </si>
  <si>
    <t>PP—R≥20</t>
  </si>
  <si>
    <t>PP—R≥25</t>
  </si>
  <si>
    <t>PP—R≥32</t>
  </si>
  <si>
    <t>管材PN1.6MPa(冷水用）</t>
  </si>
  <si>
    <t>PP—R≥40</t>
  </si>
  <si>
    <t>PP—R≥50</t>
  </si>
  <si>
    <t>PP—R≥63</t>
  </si>
  <si>
    <t>PP—R≥75</t>
  </si>
  <si>
    <t>PP—R≥90</t>
  </si>
  <si>
    <t>PP—R≥110</t>
  </si>
  <si>
    <t>截止阀</t>
  </si>
  <si>
    <t>钢法兰</t>
  </si>
  <si>
    <t xml:space="preserve">钢法兰 </t>
  </si>
  <si>
    <t>PP—R≥llO</t>
  </si>
  <si>
    <t>过桥弯管PN1.6MPa(冷水用）</t>
  </si>
  <si>
    <t>PE给水管</t>
  </si>
  <si>
    <t>Φ20×2.3 l.OMPa</t>
  </si>
  <si>
    <t>Φ25×2.3 l.OMPa</t>
  </si>
  <si>
    <t>Φ32×2.3 l.OMPa</t>
  </si>
  <si>
    <t>Φ40×2.5 l.OMPa</t>
  </si>
  <si>
    <t>Φ50×3.0 l.OMPa</t>
  </si>
  <si>
    <t>Φ63×3.8 l.OMPa</t>
  </si>
  <si>
    <t>Φ75×4.5 l.OMPa</t>
  </si>
  <si>
    <t>Φ90×5.4 l.OMPa</t>
  </si>
  <si>
    <t>Φ110×6.6 l.OMPa</t>
  </si>
  <si>
    <t>Φ160×9.5 l.OMPa</t>
  </si>
  <si>
    <t>Φ200×11.9 l.OMPa</t>
  </si>
  <si>
    <t>Φ250×14.8 l.OMPa</t>
  </si>
  <si>
    <t>Φ315×18.7 l.OMPa</t>
  </si>
  <si>
    <t>Φ355×21.1 l.OMPa</t>
  </si>
  <si>
    <t>Φ400×23.7 l.OMPa</t>
  </si>
  <si>
    <t>Φ63×4.7mm 1.25MPa</t>
  </si>
  <si>
    <t>Φ75×5.6mm 1.25MPa</t>
  </si>
  <si>
    <t>Φ90×6.7mm 1.25MPa</t>
  </si>
  <si>
    <t>Φ110×8.1mm 1.25MPa</t>
  </si>
  <si>
    <t>Φ160×11.8mm 1.25MPa</t>
  </si>
  <si>
    <t>Φ200×14.7mm 1.25MPa</t>
  </si>
  <si>
    <t xml:space="preserve">PE给水管 </t>
  </si>
  <si>
    <t>Φ250×18.4mm 1.25MPa</t>
  </si>
  <si>
    <t>Φ315×23.2mm 1.25MPa</t>
  </si>
  <si>
    <t>Φ355×26.1mm 1.25MPa</t>
  </si>
  <si>
    <t>Φ400×29.4mm 1.25MPa</t>
  </si>
  <si>
    <t>Φ32×3.0mm 1.6MPa</t>
  </si>
  <si>
    <t>Φ40×3.7mm 1.6MPa</t>
  </si>
  <si>
    <t>Φ50×4.6mm 1.6MPa</t>
  </si>
  <si>
    <t>Φ63×5.8mm 1.6MPa</t>
  </si>
  <si>
    <t>Φ75×6.8mm 1.6MPa</t>
  </si>
  <si>
    <t>Φ90×8.2mm 1.6MPa</t>
  </si>
  <si>
    <t>Φ110×10.0mm 1.6MPa</t>
  </si>
  <si>
    <t>Φ160×14.6mm 1.6MPa</t>
  </si>
  <si>
    <t>Φ200×18.2mm 1.6MPa</t>
  </si>
  <si>
    <t>Φ250×22.7mm 1.6MPa</t>
  </si>
  <si>
    <t>Φ315×28.6mm 1.6MPa</t>
  </si>
  <si>
    <t>Φ355×32.2mm 1.6MPa</t>
  </si>
  <si>
    <t>Φ400×36.3mm 1.6MPa</t>
  </si>
  <si>
    <t>EF-PSP钢塑复合管2.0MPa</t>
  </si>
  <si>
    <r>
      <t>D</t>
    </r>
    <r>
      <rPr>
        <sz val="10"/>
        <color indexed="8"/>
        <rFont val="宋体"/>
        <family val="3"/>
        <charset val="134"/>
      </rPr>
      <t>N50</t>
    </r>
  </si>
  <si>
    <t>DN63</t>
  </si>
  <si>
    <t>DN75</t>
  </si>
  <si>
    <t>DN110</t>
  </si>
  <si>
    <t>DN160</t>
  </si>
  <si>
    <r>
      <t>H</t>
    </r>
    <r>
      <rPr>
        <sz val="10"/>
        <color indexed="8"/>
        <rFont val="宋体"/>
        <family val="3"/>
        <charset val="134"/>
      </rPr>
      <t>RS高层排水管</t>
    </r>
  </si>
  <si>
    <r>
      <t>1</t>
    </r>
    <r>
      <rPr>
        <sz val="10"/>
        <color indexed="8"/>
        <rFont val="宋体"/>
        <family val="3"/>
        <charset val="134"/>
      </rPr>
      <t>10</t>
    </r>
    <r>
      <rPr>
        <sz val="10"/>
        <color indexed="8"/>
        <rFont val="宋体"/>
        <family val="3"/>
        <charset val="134"/>
      </rPr>
      <t>×</t>
    </r>
    <r>
      <rPr>
        <sz val="10"/>
        <color indexed="8"/>
        <rFont val="宋体"/>
        <family val="3"/>
        <charset val="134"/>
      </rPr>
      <t>4.0</t>
    </r>
  </si>
  <si>
    <r>
      <t>160</t>
    </r>
    <r>
      <rPr>
        <sz val="10"/>
        <color indexed="8"/>
        <rFont val="宋体"/>
        <family val="3"/>
        <charset val="134"/>
      </rPr>
      <t>×</t>
    </r>
    <r>
      <rPr>
        <sz val="10"/>
        <color indexed="8"/>
        <rFont val="宋体"/>
        <family val="3"/>
        <charset val="134"/>
      </rPr>
      <t>5.0</t>
    </r>
  </si>
  <si>
    <r>
      <t>200</t>
    </r>
    <r>
      <rPr>
        <sz val="10"/>
        <color indexed="8"/>
        <rFont val="宋体"/>
        <family val="3"/>
        <charset val="134"/>
      </rPr>
      <t>×</t>
    </r>
    <r>
      <rPr>
        <sz val="10"/>
        <color indexed="8"/>
        <rFont val="宋体"/>
        <family val="3"/>
        <charset val="134"/>
      </rPr>
      <t>6.0</t>
    </r>
  </si>
  <si>
    <t>140</t>
  </si>
  <si>
    <t>HRS高层雨水管</t>
  </si>
  <si>
    <r>
      <t>75</t>
    </r>
    <r>
      <rPr>
        <sz val="10"/>
        <color indexed="8"/>
        <rFont val="宋体"/>
        <family val="3"/>
        <charset val="134"/>
      </rPr>
      <t>×</t>
    </r>
    <r>
      <rPr>
        <sz val="10"/>
        <color indexed="8"/>
        <rFont val="宋体"/>
        <family val="3"/>
        <charset val="134"/>
      </rPr>
      <t>2.3</t>
    </r>
  </si>
  <si>
    <t>141</t>
  </si>
  <si>
    <r>
      <t>110</t>
    </r>
    <r>
      <rPr>
        <sz val="10"/>
        <color indexed="8"/>
        <rFont val="宋体"/>
        <family val="3"/>
        <charset val="134"/>
      </rPr>
      <t>×</t>
    </r>
    <r>
      <rPr>
        <sz val="10"/>
        <color indexed="8"/>
        <rFont val="宋体"/>
        <family val="3"/>
        <charset val="134"/>
      </rPr>
      <t>3.2</t>
    </r>
  </si>
  <si>
    <t>142</t>
  </si>
  <si>
    <r>
      <t>160</t>
    </r>
    <r>
      <rPr>
        <sz val="10"/>
        <color indexed="8"/>
        <rFont val="宋体"/>
        <family val="3"/>
        <charset val="134"/>
      </rPr>
      <t>×</t>
    </r>
    <r>
      <rPr>
        <sz val="10"/>
        <color indexed="8"/>
        <rFont val="宋体"/>
        <family val="3"/>
        <charset val="134"/>
      </rPr>
      <t>4.0</t>
    </r>
  </si>
  <si>
    <t>143</t>
  </si>
  <si>
    <t>W柔性铸铁排水管</t>
  </si>
  <si>
    <r>
      <t>D</t>
    </r>
    <r>
      <rPr>
        <sz val="10"/>
        <color indexed="8"/>
        <rFont val="宋体"/>
        <family val="3"/>
        <charset val="134"/>
      </rPr>
      <t>N50</t>
    </r>
    <r>
      <rPr>
        <sz val="10"/>
        <color indexed="8"/>
        <rFont val="宋体"/>
        <family val="3"/>
        <charset val="134"/>
      </rPr>
      <t xml:space="preserve">× </t>
    </r>
    <r>
      <rPr>
        <sz val="10"/>
        <color indexed="8"/>
        <rFont val="宋体"/>
        <family val="3"/>
        <charset val="134"/>
      </rPr>
      <t>3000</t>
    </r>
  </si>
  <si>
    <t>144</t>
  </si>
  <si>
    <r>
      <t>DN75</t>
    </r>
    <r>
      <rPr>
        <sz val="10"/>
        <color indexed="8"/>
        <rFont val="宋体"/>
        <family val="3"/>
        <charset val="134"/>
      </rPr>
      <t xml:space="preserve">× </t>
    </r>
    <r>
      <rPr>
        <sz val="10"/>
        <color indexed="8"/>
        <rFont val="宋体"/>
        <family val="3"/>
        <charset val="134"/>
      </rPr>
      <t>3000</t>
    </r>
  </si>
  <si>
    <t>145</t>
  </si>
  <si>
    <r>
      <t>DN100</t>
    </r>
    <r>
      <rPr>
        <sz val="10"/>
        <color indexed="8"/>
        <rFont val="宋体"/>
        <family val="3"/>
        <charset val="134"/>
      </rPr>
      <t xml:space="preserve">× </t>
    </r>
    <r>
      <rPr>
        <sz val="10"/>
        <color indexed="8"/>
        <rFont val="宋体"/>
        <family val="3"/>
        <charset val="134"/>
      </rPr>
      <t>3000</t>
    </r>
  </si>
  <si>
    <t>146</t>
  </si>
  <si>
    <r>
      <t>DN150</t>
    </r>
    <r>
      <rPr>
        <sz val="10"/>
        <color indexed="8"/>
        <rFont val="宋体"/>
        <family val="3"/>
        <charset val="134"/>
      </rPr>
      <t xml:space="preserve">× </t>
    </r>
    <r>
      <rPr>
        <sz val="10"/>
        <color indexed="8"/>
        <rFont val="宋体"/>
        <family val="3"/>
        <charset val="134"/>
      </rPr>
      <t>3000</t>
    </r>
  </si>
  <si>
    <t>147</t>
  </si>
  <si>
    <r>
      <t>DN200</t>
    </r>
    <r>
      <rPr>
        <sz val="10"/>
        <color indexed="8"/>
        <rFont val="宋体"/>
        <family val="3"/>
        <charset val="134"/>
      </rPr>
      <t xml:space="preserve">× </t>
    </r>
    <r>
      <rPr>
        <sz val="10"/>
        <color indexed="8"/>
        <rFont val="宋体"/>
        <family val="3"/>
        <charset val="134"/>
      </rPr>
      <t>3000</t>
    </r>
  </si>
  <si>
    <t>148</t>
  </si>
  <si>
    <r>
      <t>DN250</t>
    </r>
    <r>
      <rPr>
        <sz val="10"/>
        <color indexed="8"/>
        <rFont val="宋体"/>
        <family val="3"/>
        <charset val="134"/>
      </rPr>
      <t xml:space="preserve">× </t>
    </r>
    <r>
      <rPr>
        <sz val="10"/>
        <color indexed="8"/>
        <rFont val="宋体"/>
        <family val="3"/>
        <charset val="134"/>
      </rPr>
      <t>3000</t>
    </r>
  </si>
  <si>
    <t>149</t>
  </si>
  <si>
    <r>
      <t>DN300</t>
    </r>
    <r>
      <rPr>
        <sz val="10"/>
        <color indexed="8"/>
        <rFont val="宋体"/>
        <family val="3"/>
        <charset val="134"/>
      </rPr>
      <t xml:space="preserve">× </t>
    </r>
    <r>
      <rPr>
        <sz val="10"/>
        <color indexed="8"/>
        <rFont val="宋体"/>
        <family val="3"/>
        <charset val="134"/>
      </rPr>
      <t>3000</t>
    </r>
  </si>
  <si>
    <t>150</t>
  </si>
  <si>
    <t>球墨铸铁给水管</t>
  </si>
  <si>
    <t>DN100K9</t>
  </si>
  <si>
    <t>151</t>
  </si>
  <si>
    <t>DN150K9</t>
  </si>
  <si>
    <t>152</t>
  </si>
  <si>
    <t>DN200K9</t>
  </si>
  <si>
    <t>153</t>
  </si>
  <si>
    <t>DN300K9</t>
  </si>
  <si>
    <t>154</t>
  </si>
  <si>
    <t>DN400K9</t>
  </si>
  <si>
    <t>155</t>
  </si>
  <si>
    <t>DN500K9</t>
  </si>
  <si>
    <t>156</t>
  </si>
  <si>
    <t>DN600K9</t>
  </si>
  <si>
    <t>157</t>
  </si>
  <si>
    <t>DN800K9</t>
  </si>
  <si>
    <t>158</t>
  </si>
  <si>
    <t>DN1000K9</t>
  </si>
  <si>
    <t>159</t>
  </si>
  <si>
    <t>DN1200K9</t>
  </si>
  <si>
    <t>160</t>
  </si>
  <si>
    <t>DN1400K9</t>
  </si>
  <si>
    <t>二、阀门</t>
  </si>
  <si>
    <t>闸阀</t>
  </si>
  <si>
    <t>Z15T-10 DN15mm</t>
  </si>
  <si>
    <t>Z15T-10 DN20mm</t>
  </si>
  <si>
    <t>Z15T-10 DN25mm</t>
  </si>
  <si>
    <t>Z15T-10 DN32mm</t>
  </si>
  <si>
    <t>Z15T-10 DN40mm</t>
  </si>
  <si>
    <t>Z15T-10 DN50mm</t>
  </si>
  <si>
    <t>Z41H-25C DNIOOmm</t>
  </si>
  <si>
    <t>Z41H-25C DN125mm</t>
  </si>
  <si>
    <t>Z41H-25C DN150mm</t>
  </si>
  <si>
    <t>Z45T-10 DNIOOmm</t>
  </si>
  <si>
    <t>Z45T-10 DN150mm</t>
  </si>
  <si>
    <t>Z41H-16 DN15mm</t>
  </si>
  <si>
    <t>Z41H-16 DN20mm</t>
  </si>
  <si>
    <t>Z41H-16 DN25mm</t>
  </si>
  <si>
    <t>Z41H-16 DN32mm</t>
  </si>
  <si>
    <t>Z41H-16 DN40mm</t>
  </si>
  <si>
    <t>Z41H-16 DN50mm</t>
  </si>
  <si>
    <t>Z41H-16 DN65mm</t>
  </si>
  <si>
    <t>Z41H-16 DN80mm</t>
  </si>
  <si>
    <t>Z41H-16 DN100mm</t>
  </si>
  <si>
    <t>Z41H-16 DN125mm</t>
  </si>
  <si>
    <t>Z41H-16 DN150mm</t>
  </si>
  <si>
    <t>Z41H-16 DN200mm</t>
  </si>
  <si>
    <t>Z41X-16 DN50</t>
  </si>
  <si>
    <t>Z41X-16 DN65</t>
  </si>
  <si>
    <t>Z41X-16 DN80</t>
  </si>
  <si>
    <t>Z41X-16 DN100</t>
  </si>
  <si>
    <t>Z41X-16 DN150</t>
  </si>
  <si>
    <t>Z41X-16 DN200</t>
  </si>
  <si>
    <t>沟槽闸阀</t>
  </si>
  <si>
    <r>
      <t>Z8</t>
    </r>
    <r>
      <rPr>
        <sz val="10"/>
        <color indexed="8"/>
        <rFont val="宋体"/>
        <family val="3"/>
        <charset val="134"/>
      </rPr>
      <t>1X-16 DN</t>
    </r>
    <r>
      <rPr>
        <sz val="10"/>
        <color indexed="8"/>
        <rFont val="宋体"/>
        <family val="3"/>
        <charset val="134"/>
      </rPr>
      <t>100</t>
    </r>
  </si>
  <si>
    <t>Z81X-16 DN150</t>
  </si>
  <si>
    <r>
      <t>J41</t>
    </r>
    <r>
      <rPr>
        <sz val="10"/>
        <color indexed="8"/>
        <rFont val="宋体"/>
        <family val="3"/>
        <charset val="134"/>
      </rPr>
      <t>T</t>
    </r>
    <r>
      <rPr>
        <sz val="10"/>
        <color indexed="8"/>
        <rFont val="宋体"/>
        <family val="3"/>
        <charset val="134"/>
      </rPr>
      <t>-</t>
    </r>
    <r>
      <rPr>
        <sz val="10"/>
        <color indexed="8"/>
        <rFont val="宋体"/>
        <family val="3"/>
        <charset val="134"/>
      </rPr>
      <t>16</t>
    </r>
    <r>
      <rPr>
        <sz val="10"/>
        <color indexed="8"/>
        <rFont val="宋体"/>
        <family val="3"/>
        <charset val="134"/>
      </rPr>
      <t xml:space="preserve"> DN15mm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</si>
  <si>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20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</si>
  <si>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25</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</si>
  <si>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32</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</si>
  <si>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40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</si>
  <si>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50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</si>
  <si>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65</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</si>
  <si>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80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</si>
  <si>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100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</si>
  <si>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125</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</si>
  <si>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150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</si>
  <si>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200</t>
    </r>
    <r>
      <rPr>
        <sz val="10"/>
        <color indexed="8"/>
        <rFont val="宋体"/>
        <family val="3"/>
        <charset val="134"/>
      </rPr>
      <t>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</si>
  <si>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DN250mm</t>
    </r>
  </si>
  <si>
    <r>
      <t>J41T</t>
    </r>
    <r>
      <rPr>
        <sz val="10"/>
        <color indexed="8"/>
        <rFont val="宋体"/>
        <family val="3"/>
        <charset val="134"/>
      </rPr>
      <t>-</t>
    </r>
    <r>
      <rPr>
        <sz val="10"/>
        <color indexed="8"/>
        <rFont val="宋体"/>
        <family val="3"/>
        <charset val="134"/>
      </rPr>
      <t>16</t>
    </r>
    <r>
      <rPr>
        <sz val="10"/>
        <color indexed="8"/>
        <rFont val="宋体"/>
        <family val="3"/>
        <charset val="134"/>
      </rPr>
      <t xml:space="preserve"> DN</t>
    </r>
    <r>
      <rPr>
        <sz val="10"/>
        <color indexed="8"/>
        <rFont val="宋体"/>
        <family val="3"/>
        <charset val="134"/>
      </rPr>
      <t>300</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</si>
  <si>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100</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</si>
  <si>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125</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</si>
  <si>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150</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</si>
  <si>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200</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</si>
  <si>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250</t>
    </r>
    <r>
      <rPr>
        <sz val="10"/>
        <color indexed="8"/>
        <rFont val="宋体"/>
        <family val="3"/>
        <charset val="134"/>
      </rPr>
      <t>mm</t>
    </r>
  </si>
  <si>
    <r>
      <t>J41H</t>
    </r>
    <r>
      <rPr>
        <sz val="10"/>
        <color indexed="8"/>
        <rFont val="宋体"/>
        <family val="3"/>
        <charset val="134"/>
      </rPr>
      <t>-</t>
    </r>
    <r>
      <rPr>
        <sz val="10"/>
        <color indexed="8"/>
        <rFont val="宋体"/>
        <family val="3"/>
        <charset val="134"/>
      </rPr>
      <t>25C</t>
    </r>
    <r>
      <rPr>
        <sz val="10"/>
        <color indexed="8"/>
        <rFont val="宋体"/>
        <family val="3"/>
        <charset val="134"/>
      </rPr>
      <t xml:space="preserve"> DN</t>
    </r>
    <r>
      <rPr>
        <sz val="10"/>
        <color indexed="8"/>
        <rFont val="宋体"/>
        <family val="3"/>
        <charset val="134"/>
      </rPr>
      <t>300</t>
    </r>
    <r>
      <rPr>
        <sz val="10"/>
        <color indexed="8"/>
        <rFont val="宋体"/>
        <family val="3"/>
        <charset val="134"/>
      </rPr>
      <t>mm</t>
    </r>
  </si>
  <si>
    <t>球阀</t>
  </si>
  <si>
    <t>Q41F-16CDN15mm</t>
  </si>
  <si>
    <t>Q41F-16CDN20mm</t>
  </si>
  <si>
    <t>Q41F-16CDN25mm</t>
  </si>
  <si>
    <t>Q41F-16CDN32mm</t>
  </si>
  <si>
    <t>Q41F-16CDN40mm</t>
  </si>
  <si>
    <t>Q41F-16CDN50mm</t>
  </si>
  <si>
    <t>Q41F-16CDN65mm</t>
  </si>
  <si>
    <t>Q41F-16CDN80mm</t>
  </si>
  <si>
    <t>Q41F-16CDNIOOmm</t>
  </si>
  <si>
    <t>Q41F-16CDN125mm</t>
  </si>
  <si>
    <t>Q41F-16CDN150mm</t>
  </si>
  <si>
    <t>Q41F-16CDN200mm</t>
  </si>
  <si>
    <t>Q41F-25CDN15mm</t>
  </si>
  <si>
    <t>Q41F-25CDN20mm</t>
  </si>
  <si>
    <t>Q41F-25CDN25mm</t>
  </si>
  <si>
    <t>Q41F-25CDN32mm</t>
  </si>
  <si>
    <t>Q41F-25CDN40mm</t>
  </si>
  <si>
    <t>Q41F-25CDN50mm</t>
  </si>
  <si>
    <t>Q41F-25CDN65mm</t>
  </si>
  <si>
    <t>Q41F-25CDN80mm</t>
  </si>
  <si>
    <t>Q41F-25CDN100mm</t>
  </si>
  <si>
    <t>Q41F-25CDN125mm</t>
  </si>
  <si>
    <t>Q41F-25CDN150mm</t>
  </si>
  <si>
    <t>Q41F-25CDN200mm</t>
  </si>
  <si>
    <t>止回阀</t>
  </si>
  <si>
    <t>H41H-16CDN15mm</t>
  </si>
  <si>
    <t>H41H-16CDN20mm</t>
  </si>
  <si>
    <t>H41H-16CDN25mm</t>
  </si>
  <si>
    <t>H41H-16CDN32mm</t>
  </si>
  <si>
    <t>H41H-16CDN40mm</t>
  </si>
  <si>
    <t>H41H-16CDN50mm</t>
  </si>
  <si>
    <t>H41H-16CDN65mm</t>
  </si>
  <si>
    <t>H41H-16CDN80mm</t>
  </si>
  <si>
    <t>H41H-16CDNI00mm</t>
  </si>
  <si>
    <t>H41H-16CDN150mm</t>
  </si>
  <si>
    <t>H41H-16CDN200mm</t>
  </si>
  <si>
    <t>H41H-16CDN250mm</t>
  </si>
  <si>
    <t>H41H-16CDN300mm</t>
  </si>
  <si>
    <t>三、电线、电缆、桥架</t>
  </si>
  <si>
    <t>铜芯聚氯乙烯绝缘电线</t>
  </si>
  <si>
    <r>
      <t>BV</t>
    </r>
    <r>
      <rPr>
        <sz val="10"/>
        <color indexed="8"/>
        <rFont val="宋体"/>
        <family val="3"/>
        <charset val="134"/>
      </rPr>
      <t>-</t>
    </r>
    <r>
      <rPr>
        <sz val="10"/>
        <color indexed="8"/>
        <rFont val="宋体"/>
        <family val="3"/>
        <charset val="134"/>
      </rPr>
      <t xml:space="preserve"> 500V 2.5 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</si>
  <si>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4mm</t>
    </r>
    <r>
      <rPr>
        <vertAlign val="superscript"/>
        <sz val="10"/>
        <color indexed="8"/>
        <rFont val="宋体"/>
        <family val="3"/>
        <charset val="134"/>
      </rPr>
      <t>2</t>
    </r>
  </si>
  <si>
    <r>
      <t xml:space="preserve">BV </t>
    </r>
    <r>
      <rPr>
        <sz val="10"/>
        <color indexed="8"/>
        <rFont val="宋体"/>
        <family val="3"/>
        <charset val="134"/>
      </rPr>
      <t>-</t>
    </r>
    <r>
      <rPr>
        <sz val="10"/>
        <color indexed="8"/>
        <rFont val="宋体"/>
        <family val="3"/>
        <charset val="134"/>
      </rPr>
      <t>500V 6 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</si>
  <si>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10mm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</si>
  <si>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16mm</t>
    </r>
    <r>
      <rPr>
        <vertAlign val="superscript"/>
        <sz val="10"/>
        <color indexed="8"/>
        <rFont val="宋体"/>
        <family val="3"/>
        <charset val="134"/>
      </rPr>
      <t>2</t>
    </r>
  </si>
  <si>
    <r>
      <t xml:space="preserve">BV </t>
    </r>
    <r>
      <rPr>
        <sz val="10"/>
        <color indexed="8"/>
        <rFont val="宋体"/>
        <family val="3"/>
        <charset val="134"/>
      </rPr>
      <t>-</t>
    </r>
    <r>
      <rPr>
        <sz val="10"/>
        <color indexed="8"/>
        <rFont val="宋体"/>
        <family val="3"/>
        <charset val="134"/>
      </rPr>
      <t>500V 25 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</si>
  <si>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35 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</si>
  <si>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50mm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</si>
  <si>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70mm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</si>
  <si>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500Y 95 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</si>
  <si>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120mm</t>
    </r>
    <r>
      <rPr>
        <vertAlign val="superscript"/>
        <sz val="10"/>
        <color indexed="8"/>
        <rFont val="宋体"/>
        <family val="3"/>
        <charset val="134"/>
      </rPr>
      <t>2</t>
    </r>
  </si>
  <si>
    <r>
      <t>BV</t>
    </r>
    <r>
      <rPr>
        <sz val="10"/>
        <color indexed="8"/>
        <rFont val="宋体"/>
        <family val="3"/>
        <charset val="134"/>
      </rPr>
      <t>-</t>
    </r>
    <r>
      <rPr>
        <sz val="10"/>
        <color indexed="8"/>
        <rFont val="宋体"/>
        <family val="3"/>
        <charset val="134"/>
      </rPr>
      <t xml:space="preserve"> 500V 150mm</t>
    </r>
    <r>
      <rPr>
        <vertAlign val="superscript"/>
        <sz val="10"/>
        <color indexed="8"/>
        <rFont val="宋体"/>
        <family val="3"/>
        <charset val="134"/>
      </rPr>
      <t>2</t>
    </r>
  </si>
  <si>
    <t>阻燃铜芯聚氯乙烯绝缘电线</t>
  </si>
  <si>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2.5</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</si>
  <si>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4</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</si>
  <si>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6</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</si>
  <si>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10</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</si>
  <si>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16</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</si>
  <si>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25</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</si>
  <si>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35</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</si>
  <si>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50</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</si>
  <si>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70</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</si>
  <si>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95</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</si>
  <si>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120</t>
    </r>
    <r>
      <rPr>
        <sz val="10"/>
        <color indexed="8"/>
        <rFont val="宋体"/>
        <family val="3"/>
        <charset val="134"/>
      </rPr>
      <t>mm</t>
    </r>
    <r>
      <rPr>
        <vertAlign val="superscript"/>
        <sz val="10"/>
        <color indexed="8"/>
        <rFont val="宋体"/>
        <family val="3"/>
        <charset val="134"/>
      </rPr>
      <t>2</t>
    </r>
  </si>
  <si>
    <r>
      <t>ZR-</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150</t>
    </r>
    <r>
      <rPr>
        <sz val="10"/>
        <color indexed="8"/>
        <rFont val="宋体"/>
        <family val="3"/>
        <charset val="134"/>
      </rPr>
      <t>mm</t>
    </r>
    <r>
      <rPr>
        <vertAlign val="superscript"/>
        <sz val="10"/>
        <color indexed="8"/>
        <rFont val="宋体"/>
        <family val="3"/>
        <charset val="134"/>
      </rPr>
      <t>2</t>
    </r>
  </si>
  <si>
    <t>耐火铜芯聚氯乙烯绝缘电线</t>
  </si>
  <si>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2.5</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</si>
  <si>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4</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</si>
  <si>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6</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</si>
  <si>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10</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</si>
  <si>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16</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</si>
  <si>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25</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</si>
  <si>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35</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</si>
  <si>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50</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</si>
  <si>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70</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</si>
  <si>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95</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</si>
  <si>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120</t>
    </r>
    <r>
      <rPr>
        <sz val="10"/>
        <color indexed="8"/>
        <rFont val="宋体"/>
        <family val="3"/>
        <charset val="134"/>
      </rPr>
      <t>mm</t>
    </r>
    <r>
      <rPr>
        <vertAlign val="superscript"/>
        <sz val="10"/>
        <color indexed="8"/>
        <rFont val="宋体"/>
        <family val="3"/>
        <charset val="134"/>
      </rPr>
      <t>2</t>
    </r>
  </si>
  <si>
    <r>
      <t>NH-</t>
    </r>
    <r>
      <rPr>
        <sz val="10"/>
        <color indexed="8"/>
        <rFont val="宋体"/>
        <family val="3"/>
        <charset val="134"/>
      </rPr>
      <t>BV</t>
    </r>
    <r>
      <rPr>
        <sz val="10"/>
        <color indexed="8"/>
        <rFont val="宋体"/>
        <family val="3"/>
        <charset val="134"/>
      </rPr>
      <t>-</t>
    </r>
    <r>
      <rPr>
        <sz val="10"/>
        <color indexed="8"/>
        <rFont val="宋体"/>
        <family val="3"/>
        <charset val="134"/>
      </rPr>
      <t xml:space="preserve"> 500V </t>
    </r>
    <r>
      <rPr>
        <sz val="10"/>
        <color indexed="8"/>
        <rFont val="宋体"/>
        <family val="3"/>
        <charset val="134"/>
      </rPr>
      <t>150</t>
    </r>
    <r>
      <rPr>
        <sz val="10"/>
        <color indexed="8"/>
        <rFont val="宋体"/>
        <family val="3"/>
        <charset val="134"/>
      </rPr>
      <t>mm</t>
    </r>
    <r>
      <rPr>
        <vertAlign val="superscript"/>
        <sz val="10"/>
        <color indexed="8"/>
        <rFont val="宋体"/>
        <family val="3"/>
        <charset val="134"/>
      </rPr>
      <t>2</t>
    </r>
  </si>
  <si>
    <t>低烟无卤阻燃耐火电线</t>
  </si>
  <si>
    <t>WDZAN-BYJ-0.6/1KV2.5mm2</t>
  </si>
  <si>
    <t>WDZAN-BYJ-0.6/1KV4mm2</t>
  </si>
  <si>
    <t>WDZAN-BYJ-0.6/1KV6mm2</t>
  </si>
  <si>
    <t>低烟无卤阻燃电线</t>
  </si>
  <si>
    <t>WDZC-BYJ-0.6/1KV2.5mm2</t>
  </si>
  <si>
    <t>WDZC-BYJ-0.6/1KV4mm2</t>
  </si>
  <si>
    <t>WDZC-BYJ-0.6/1KV6mm2</t>
  </si>
  <si>
    <t>WDZC-BYJ-0.6/1KV10mm2</t>
  </si>
  <si>
    <t>WDZC-BYJ-0.6/1KV16mm2</t>
  </si>
  <si>
    <t>交联聚乙烯电力电缆(铜芯）</t>
  </si>
  <si>
    <t>YJV 3×35 mm2 0.6/1KV</t>
  </si>
  <si>
    <t>YJV 3×50mm2 0.6/1KY</t>
  </si>
  <si>
    <t>YJV 3×70mm2 0.6/1KY</t>
  </si>
  <si>
    <t>YJV 3×95 mm2 0.6/1KV</t>
  </si>
  <si>
    <t>YJV 3×120mm2 0.6/1KV</t>
  </si>
  <si>
    <t>YJV 3×150mm2 0.6/1KV</t>
  </si>
  <si>
    <t>YJV 3×185mm2 0.6/1KV</t>
  </si>
  <si>
    <t xml:space="preserve">聚氯乙烯电力电缆(铜芯） </t>
  </si>
  <si>
    <t>VV-1KV 3×4+1×2.5mm2 1000V</t>
  </si>
  <si>
    <t>聚氯乙烯电力电缆(铜芯）</t>
  </si>
  <si>
    <t>VV-1KV 3×6+l×4mm2 1000V</t>
  </si>
  <si>
    <t>VV-1KV 3×10+1×6mm2 1000V</t>
  </si>
  <si>
    <t>VV-1KV 3×16+1×10mm2 1000V</t>
  </si>
  <si>
    <t>VV-1KV 3×25+1×16mm2 1000V</t>
  </si>
  <si>
    <t>VV-1KV 3×50+1×25mm2 1000V</t>
  </si>
  <si>
    <t>VV-1KV 3×70+1×35mm2 1000V</t>
  </si>
  <si>
    <t>VV-1KV 3×150+1×70mm2 1000V</t>
  </si>
  <si>
    <t>VV-1KV 3×185 +1×95mm2 1000V</t>
  </si>
  <si>
    <t>VV-1KV 3×240+1×120mm2 1000V</t>
  </si>
  <si>
    <t>聚氯乙烯铠装电力电缆(铜芯）</t>
  </si>
  <si>
    <t>VV22 3×4+1×2.5mm2 0.6/1 KV</t>
  </si>
  <si>
    <t>VV22 3×6+l×4mm2 0.6/1KV</t>
  </si>
  <si>
    <t>VV22 3×l0+l×6mm2 0.6/1KV</t>
  </si>
  <si>
    <t>VV22 3×16+1×lOmm2 0.6/1KV</t>
  </si>
  <si>
    <t xml:space="preserve">聚氯乙烯铠装电力电缆(铜芯） </t>
  </si>
  <si>
    <t>VV22 3×25+1×l6mm2 0.6/1KV</t>
  </si>
  <si>
    <t>VV22 3×35+1×16mm2 0.6/1KV</t>
  </si>
  <si>
    <t>VV22 3×50+1×25mm2 0.6/1KV</t>
  </si>
  <si>
    <t>VV22 3×70+l×35mm2 0.6/1KV</t>
  </si>
  <si>
    <r>
      <t>VV22 3×95</t>
    </r>
    <r>
      <rPr>
        <sz val="10"/>
        <color indexed="8"/>
        <rFont val="宋体"/>
        <family val="3"/>
        <charset val="134"/>
      </rPr>
      <t>+l×</t>
    </r>
    <r>
      <rPr>
        <sz val="10"/>
        <color indexed="8"/>
        <rFont val="宋体"/>
        <family val="3"/>
        <charset val="134"/>
      </rPr>
      <t>50</t>
    </r>
    <r>
      <rPr>
        <sz val="10"/>
        <color indexed="8"/>
        <rFont val="宋体"/>
        <family val="3"/>
        <charset val="134"/>
      </rPr>
      <t>mm2 0.6/1KV</t>
    </r>
  </si>
  <si>
    <t>VV22 3×120+1×70mm2 0.6/1KV</t>
  </si>
  <si>
    <t>VV22 3×150+1×70mm2 0.6/1KV</t>
  </si>
  <si>
    <t>VV22 3×185+1×95mm2 0.6/1 KV</t>
  </si>
  <si>
    <t>VV22 3×240+1×120mm2 0.6/1 KV</t>
  </si>
  <si>
    <t>铜芯聚氯乙烯绝缘、护套平型电线</t>
  </si>
  <si>
    <t>BVVB 300/500V 2×1.5 mm2</t>
  </si>
  <si>
    <t>BVVB 300/500V 2×2.5mm2</t>
  </si>
  <si>
    <t>BVVB 300/500V 2×4mm2</t>
  </si>
  <si>
    <r>
      <t>BVVB 300/500</t>
    </r>
    <r>
      <rPr>
        <sz val="10"/>
        <color indexed="8"/>
        <rFont val="宋体"/>
        <family val="3"/>
        <charset val="134"/>
      </rPr>
      <t>V</t>
    </r>
    <r>
      <rPr>
        <sz val="10"/>
        <color indexed="8"/>
        <rFont val="宋体"/>
        <family val="3"/>
        <charset val="134"/>
      </rPr>
      <t xml:space="preserve"> 2×6mm2</t>
    </r>
  </si>
  <si>
    <t>铜芯聚氯乙烯绝缘绞型连接软电线</t>
  </si>
  <si>
    <t>RVS300/300V 0.3mm2</t>
  </si>
  <si>
    <r>
      <t>RVS300/300</t>
    </r>
    <r>
      <rPr>
        <sz val="10"/>
        <color indexed="8"/>
        <rFont val="宋体"/>
        <family val="3"/>
        <charset val="134"/>
      </rPr>
      <t>V</t>
    </r>
    <r>
      <rPr>
        <sz val="10"/>
        <color indexed="8"/>
        <rFont val="宋体"/>
        <family val="3"/>
        <charset val="134"/>
      </rPr>
      <t xml:space="preserve"> 0.4mm2</t>
    </r>
  </si>
  <si>
    <t>RVS300/300V 0.5 mm2</t>
  </si>
  <si>
    <t>铜芯交联聚乙烯绝缘聚氯乙烯护套电力电缆</t>
  </si>
  <si>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t>
    </r>
    <r>
      <rPr>
        <sz val="10"/>
        <color indexed="8"/>
        <rFont val="宋体"/>
        <family val="3"/>
        <charset val="134"/>
      </rPr>
      <t xml:space="preserve">5mm2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</si>
  <si>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+l×</t>
    </r>
    <r>
      <rPr>
        <sz val="10"/>
        <color indexed="8"/>
        <rFont val="宋体"/>
        <family val="3"/>
        <charset val="134"/>
      </rPr>
      <t>2.</t>
    </r>
    <r>
      <rPr>
        <sz val="10"/>
        <color indexed="8"/>
        <rFont val="宋体"/>
        <family val="3"/>
        <charset val="134"/>
      </rPr>
      <t xml:space="preserve">5mm2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</si>
  <si>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+l×</t>
    </r>
    <r>
      <rPr>
        <sz val="10"/>
        <color indexed="8"/>
        <rFont val="宋体"/>
        <family val="3"/>
        <charset val="134"/>
      </rPr>
      <t>4</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</si>
  <si>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+l×</t>
    </r>
    <r>
      <rPr>
        <sz val="10"/>
        <color indexed="8"/>
        <rFont val="宋体"/>
        <family val="3"/>
        <charset val="134"/>
      </rPr>
      <t>6</t>
    </r>
    <r>
      <rPr>
        <sz val="10"/>
        <color indexed="8"/>
        <rFont val="宋体"/>
        <family val="3"/>
        <charset val="134"/>
      </rPr>
      <t>mm2</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</si>
  <si>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+l×</t>
    </r>
    <r>
      <rPr>
        <sz val="10"/>
        <color indexed="8"/>
        <rFont val="宋体"/>
        <family val="3"/>
        <charset val="134"/>
      </rPr>
      <t>10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</si>
  <si>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</si>
  <si>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</si>
  <si>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+l×</t>
    </r>
    <r>
      <rPr>
        <sz val="10"/>
        <color indexed="8"/>
        <rFont val="宋体"/>
        <family val="3"/>
        <charset val="134"/>
      </rPr>
      <t>25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</si>
  <si>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+l×</t>
    </r>
    <r>
      <rPr>
        <sz val="10"/>
        <color indexed="8"/>
        <rFont val="宋体"/>
        <family val="3"/>
        <charset val="134"/>
      </rPr>
      <t>3</t>
    </r>
    <r>
      <rPr>
        <sz val="10"/>
        <color indexed="8"/>
        <rFont val="宋体"/>
        <family val="3"/>
        <charset val="134"/>
      </rPr>
      <t xml:space="preserve">5mm2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</si>
  <si>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+l×</t>
    </r>
    <r>
      <rPr>
        <sz val="10"/>
        <color indexed="8"/>
        <rFont val="宋体"/>
        <family val="3"/>
        <charset val="134"/>
      </rPr>
      <t>50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</si>
  <si>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</si>
  <si>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</si>
  <si>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+l×</t>
    </r>
    <r>
      <rPr>
        <sz val="10"/>
        <color indexed="8"/>
        <rFont val="宋体"/>
        <family val="3"/>
        <charset val="134"/>
      </rPr>
      <t>95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</si>
  <si>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+l×</t>
    </r>
    <r>
      <rPr>
        <sz val="10"/>
        <color indexed="8"/>
        <rFont val="宋体"/>
        <family val="3"/>
        <charset val="134"/>
      </rPr>
      <t>120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</si>
  <si>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+l×</t>
    </r>
    <r>
      <rPr>
        <sz val="10"/>
        <color indexed="8"/>
        <rFont val="宋体"/>
        <family val="3"/>
        <charset val="134"/>
      </rPr>
      <t>150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</si>
  <si>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</si>
  <si>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</si>
  <si>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4</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</si>
  <si>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</si>
  <si>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</si>
  <si>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</si>
  <si>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</si>
  <si>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</si>
  <si>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35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</si>
  <si>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50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</si>
  <si>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</si>
  <si>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</si>
  <si>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95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</si>
  <si>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</si>
  <si>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</si>
  <si>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</si>
  <si>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4</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</si>
  <si>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4</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</si>
  <si>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10</t>
    </r>
    <r>
      <rPr>
        <sz val="10"/>
        <color indexed="8"/>
        <rFont val="宋体"/>
        <family val="3"/>
        <charset val="134"/>
      </rPr>
      <t>+</t>
    </r>
    <r>
      <rPr>
        <sz val="10"/>
        <color indexed="8"/>
        <rFont val="宋体"/>
        <family val="3"/>
        <charset val="134"/>
      </rPr>
      <t xml:space="preserve">1×6mm2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</si>
  <si>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16</t>
    </r>
    <r>
      <rPr>
        <sz val="10"/>
        <color indexed="8"/>
        <rFont val="宋体"/>
        <family val="3"/>
        <charset val="134"/>
      </rPr>
      <t>+</t>
    </r>
    <r>
      <rPr>
        <sz val="10"/>
        <color indexed="8"/>
        <rFont val="宋体"/>
        <family val="3"/>
        <charset val="134"/>
      </rPr>
      <t>1</t>
    </r>
    <r>
      <rPr>
        <sz val="10"/>
        <color indexed="8"/>
        <rFont val="宋体"/>
        <family val="3"/>
        <charset val="134"/>
      </rPr>
      <t xml:space="preserve">×10mm2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</si>
  <si>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</si>
  <si>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</si>
  <si>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</si>
  <si>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70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35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</si>
  <si>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95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50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</si>
  <si>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120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</si>
  <si>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</si>
  <si>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185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95</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</si>
  <si>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240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</si>
  <si>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r>
      <t>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300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</si>
  <si>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t>阻燃铜芯交联聚乙烯绝缘聚氯乙烯护套电力电缆</t>
  </si>
  <si>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t>
    </r>
    <r>
      <rPr>
        <sz val="10"/>
        <color indexed="8"/>
        <rFont val="宋体"/>
        <family val="3"/>
        <charset val="134"/>
      </rPr>
      <t xml:space="preserve">5mm2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</si>
  <si>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+l×</t>
    </r>
    <r>
      <rPr>
        <sz val="10"/>
        <color indexed="8"/>
        <rFont val="宋体"/>
        <family val="3"/>
        <charset val="134"/>
      </rPr>
      <t>2.</t>
    </r>
    <r>
      <rPr>
        <sz val="10"/>
        <color indexed="8"/>
        <rFont val="宋体"/>
        <family val="3"/>
        <charset val="134"/>
      </rPr>
      <t xml:space="preserve">5mm2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</si>
  <si>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+l×</t>
    </r>
    <r>
      <rPr>
        <sz val="10"/>
        <color indexed="8"/>
        <rFont val="宋体"/>
        <family val="3"/>
        <charset val="134"/>
      </rPr>
      <t>4</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</si>
  <si>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+l×</t>
    </r>
    <r>
      <rPr>
        <sz val="10"/>
        <color indexed="8"/>
        <rFont val="宋体"/>
        <family val="3"/>
        <charset val="134"/>
      </rPr>
      <t>6</t>
    </r>
    <r>
      <rPr>
        <sz val="10"/>
        <color indexed="8"/>
        <rFont val="宋体"/>
        <family val="3"/>
        <charset val="134"/>
      </rPr>
      <t>mm2</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</si>
  <si>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+l×</t>
    </r>
    <r>
      <rPr>
        <sz val="10"/>
        <color indexed="8"/>
        <rFont val="宋体"/>
        <family val="3"/>
        <charset val="134"/>
      </rPr>
      <t>10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</si>
  <si>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</si>
  <si>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</si>
  <si>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+l×</t>
    </r>
    <r>
      <rPr>
        <sz val="10"/>
        <color indexed="8"/>
        <rFont val="宋体"/>
        <family val="3"/>
        <charset val="134"/>
      </rPr>
      <t>25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</si>
  <si>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+l×</t>
    </r>
    <r>
      <rPr>
        <sz val="10"/>
        <color indexed="8"/>
        <rFont val="宋体"/>
        <family val="3"/>
        <charset val="134"/>
      </rPr>
      <t>3</t>
    </r>
    <r>
      <rPr>
        <sz val="10"/>
        <color indexed="8"/>
        <rFont val="宋体"/>
        <family val="3"/>
        <charset val="134"/>
      </rPr>
      <t xml:space="preserve">5mm2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</si>
  <si>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+l×</t>
    </r>
    <r>
      <rPr>
        <sz val="10"/>
        <color indexed="8"/>
        <rFont val="宋体"/>
        <family val="3"/>
        <charset val="134"/>
      </rPr>
      <t>50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</si>
  <si>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</si>
  <si>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</si>
  <si>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+l×</t>
    </r>
    <r>
      <rPr>
        <sz val="10"/>
        <color indexed="8"/>
        <rFont val="宋体"/>
        <family val="3"/>
        <charset val="134"/>
      </rPr>
      <t>95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</si>
  <si>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+l×</t>
    </r>
    <r>
      <rPr>
        <sz val="10"/>
        <color indexed="8"/>
        <rFont val="宋体"/>
        <family val="3"/>
        <charset val="134"/>
      </rPr>
      <t>120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</si>
  <si>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+l×</t>
    </r>
    <r>
      <rPr>
        <sz val="10"/>
        <color indexed="8"/>
        <rFont val="宋体"/>
        <family val="3"/>
        <charset val="134"/>
      </rPr>
      <t>150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</si>
  <si>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</si>
  <si>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</si>
  <si>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4</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</si>
  <si>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6</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</si>
  <si>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</si>
  <si>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</si>
  <si>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</si>
  <si>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</si>
  <si>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35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</si>
  <si>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50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</si>
  <si>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</si>
  <si>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</si>
  <si>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95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</si>
  <si>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</si>
  <si>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</si>
  <si>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</si>
  <si>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4</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</si>
  <si>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4</t>
    </r>
    <r>
      <rPr>
        <sz val="10"/>
        <color indexed="8"/>
        <rFont val="宋体"/>
        <family val="3"/>
        <charset val="134"/>
      </rPr>
      <t xml:space="preserve">mm2 </t>
    </r>
  </si>
  <si>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6</t>
    </r>
    <r>
      <rPr>
        <sz val="10"/>
        <color indexed="8"/>
        <rFont val="宋体"/>
        <family val="3"/>
        <charset val="134"/>
      </rPr>
      <t xml:space="preserve">mm2 </t>
    </r>
  </si>
  <si>
    <t>161</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</si>
  <si>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</si>
  <si>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162</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</si>
  <si>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</si>
  <si>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163</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</si>
  <si>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</si>
  <si>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164</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</si>
  <si>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</si>
  <si>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165</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</si>
  <si>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70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35</t>
    </r>
    <r>
      <rPr>
        <sz val="10"/>
        <color indexed="8"/>
        <rFont val="宋体"/>
        <family val="3"/>
        <charset val="134"/>
      </rPr>
      <t xml:space="preserve">mm2 </t>
    </r>
  </si>
  <si>
    <t>166</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</si>
  <si>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95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50</t>
    </r>
    <r>
      <rPr>
        <sz val="10"/>
        <color indexed="8"/>
        <rFont val="宋体"/>
        <family val="3"/>
        <charset val="134"/>
      </rPr>
      <t xml:space="preserve">mm2 </t>
    </r>
  </si>
  <si>
    <t>167</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</si>
  <si>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120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</si>
  <si>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168</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</si>
  <si>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</si>
  <si>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169</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</si>
  <si>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185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</si>
  <si>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170</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</si>
  <si>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240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</si>
  <si>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t>171</t>
  </si>
  <si>
    <r>
      <t>ZR-YJV-0.6/1KV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300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</si>
  <si>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t>172</t>
  </si>
  <si>
    <t>耐火铜芯交联聚乙烯绝缘聚氯乙烯护套电力电缆</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</si>
  <si>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t>
    </r>
    <r>
      <rPr>
        <sz val="10"/>
        <color indexed="8"/>
        <rFont val="宋体"/>
        <family val="3"/>
        <charset val="134"/>
      </rPr>
      <t xml:space="preserve">5mm2 </t>
    </r>
  </si>
  <si>
    <t>173</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</si>
  <si>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+l×</t>
    </r>
    <r>
      <rPr>
        <sz val="10"/>
        <color indexed="8"/>
        <rFont val="宋体"/>
        <family val="3"/>
        <charset val="134"/>
      </rPr>
      <t>2.</t>
    </r>
    <r>
      <rPr>
        <sz val="10"/>
        <color indexed="8"/>
        <rFont val="宋体"/>
        <family val="3"/>
        <charset val="134"/>
      </rPr>
      <t xml:space="preserve">5mm2 </t>
    </r>
  </si>
  <si>
    <t>174</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</si>
  <si>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+l×</t>
    </r>
    <r>
      <rPr>
        <sz val="10"/>
        <color indexed="8"/>
        <rFont val="宋体"/>
        <family val="3"/>
        <charset val="134"/>
      </rPr>
      <t>4</t>
    </r>
    <r>
      <rPr>
        <sz val="10"/>
        <color indexed="8"/>
        <rFont val="宋体"/>
        <family val="3"/>
        <charset val="134"/>
      </rPr>
      <t xml:space="preserve">mm2 </t>
    </r>
  </si>
  <si>
    <t>175</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</si>
  <si>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+l×</t>
    </r>
    <r>
      <rPr>
        <sz val="10"/>
        <color indexed="8"/>
        <rFont val="宋体"/>
        <family val="3"/>
        <charset val="134"/>
      </rPr>
      <t>6</t>
    </r>
    <r>
      <rPr>
        <sz val="10"/>
        <color indexed="8"/>
        <rFont val="宋体"/>
        <family val="3"/>
        <charset val="134"/>
      </rPr>
      <t>mm2</t>
    </r>
  </si>
  <si>
    <t>176</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</si>
  <si>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+l×</t>
    </r>
    <r>
      <rPr>
        <sz val="10"/>
        <color indexed="8"/>
        <rFont val="宋体"/>
        <family val="3"/>
        <charset val="134"/>
      </rPr>
      <t>10</t>
    </r>
    <r>
      <rPr>
        <sz val="10"/>
        <color indexed="8"/>
        <rFont val="宋体"/>
        <family val="3"/>
        <charset val="134"/>
      </rPr>
      <t xml:space="preserve">mm2 </t>
    </r>
  </si>
  <si>
    <t>177</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</si>
  <si>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</si>
  <si>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t>178</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</si>
  <si>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</si>
  <si>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t>179</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</si>
  <si>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+l×</t>
    </r>
    <r>
      <rPr>
        <sz val="10"/>
        <color indexed="8"/>
        <rFont val="宋体"/>
        <family val="3"/>
        <charset val="134"/>
      </rPr>
      <t>25</t>
    </r>
    <r>
      <rPr>
        <sz val="10"/>
        <color indexed="8"/>
        <rFont val="宋体"/>
        <family val="3"/>
        <charset val="134"/>
      </rPr>
      <t xml:space="preserve">mm2 </t>
    </r>
  </si>
  <si>
    <t>180</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</si>
  <si>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+l×</t>
    </r>
    <r>
      <rPr>
        <sz val="10"/>
        <color indexed="8"/>
        <rFont val="宋体"/>
        <family val="3"/>
        <charset val="134"/>
      </rPr>
      <t>3</t>
    </r>
    <r>
      <rPr>
        <sz val="10"/>
        <color indexed="8"/>
        <rFont val="宋体"/>
        <family val="3"/>
        <charset val="134"/>
      </rPr>
      <t xml:space="preserve">5mm2 </t>
    </r>
  </si>
  <si>
    <t>181</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</si>
  <si>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+l×</t>
    </r>
    <r>
      <rPr>
        <sz val="10"/>
        <color indexed="8"/>
        <rFont val="宋体"/>
        <family val="3"/>
        <charset val="134"/>
      </rPr>
      <t>50</t>
    </r>
    <r>
      <rPr>
        <sz val="10"/>
        <color indexed="8"/>
        <rFont val="宋体"/>
        <family val="3"/>
        <charset val="134"/>
      </rPr>
      <t xml:space="preserve">mm2 </t>
    </r>
  </si>
  <si>
    <t>182</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</si>
  <si>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</si>
  <si>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t>183</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</si>
  <si>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+l×</t>
    </r>
    <r>
      <rPr>
        <sz val="10"/>
        <color indexed="8"/>
        <rFont val="宋体"/>
        <family val="3"/>
        <charset val="134"/>
      </rPr>
      <t xml:space="preserve">70mm2 </t>
    </r>
  </si>
  <si>
    <t>184</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</si>
  <si>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+l×</t>
    </r>
    <r>
      <rPr>
        <sz val="10"/>
        <color indexed="8"/>
        <rFont val="宋体"/>
        <family val="3"/>
        <charset val="134"/>
      </rPr>
      <t>95</t>
    </r>
    <r>
      <rPr>
        <sz val="10"/>
        <color indexed="8"/>
        <rFont val="宋体"/>
        <family val="3"/>
        <charset val="134"/>
      </rPr>
      <t xml:space="preserve">mm2 </t>
    </r>
  </si>
  <si>
    <t>185</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</si>
  <si>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+l×</t>
    </r>
    <r>
      <rPr>
        <sz val="10"/>
        <color indexed="8"/>
        <rFont val="宋体"/>
        <family val="3"/>
        <charset val="134"/>
      </rPr>
      <t>120</t>
    </r>
    <r>
      <rPr>
        <sz val="10"/>
        <color indexed="8"/>
        <rFont val="宋体"/>
        <family val="3"/>
        <charset val="134"/>
      </rPr>
      <t xml:space="preserve">mm2 </t>
    </r>
  </si>
  <si>
    <t>186</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</si>
  <si>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+l×</t>
    </r>
    <r>
      <rPr>
        <sz val="10"/>
        <color indexed="8"/>
        <rFont val="宋体"/>
        <family val="3"/>
        <charset val="134"/>
      </rPr>
      <t>150</t>
    </r>
    <r>
      <rPr>
        <sz val="10"/>
        <color indexed="8"/>
        <rFont val="宋体"/>
        <family val="3"/>
        <charset val="134"/>
      </rPr>
      <t xml:space="preserve">mm2 </t>
    </r>
  </si>
  <si>
    <t>187</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</si>
  <si>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</si>
  <si>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188</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</si>
  <si>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</si>
  <si>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189</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</si>
  <si>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4</t>
    </r>
    <r>
      <rPr>
        <sz val="10"/>
        <color indexed="8"/>
        <rFont val="宋体"/>
        <family val="3"/>
        <charset val="134"/>
      </rPr>
      <t xml:space="preserve">mm2 </t>
    </r>
  </si>
  <si>
    <t>190</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</si>
  <si>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6</t>
    </r>
    <r>
      <rPr>
        <sz val="10"/>
        <color indexed="8"/>
        <rFont val="宋体"/>
        <family val="3"/>
        <charset val="134"/>
      </rPr>
      <t xml:space="preserve">mm2 </t>
    </r>
  </si>
  <si>
    <t>191</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</si>
  <si>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</si>
  <si>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192</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</si>
  <si>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m2 </t>
    </r>
  </si>
  <si>
    <t>193</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</si>
  <si>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</si>
  <si>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194</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</si>
  <si>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</si>
  <si>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195</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</si>
  <si>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35</t>
    </r>
    <r>
      <rPr>
        <sz val="10"/>
        <color indexed="8"/>
        <rFont val="宋体"/>
        <family val="3"/>
        <charset val="134"/>
      </rPr>
      <t xml:space="preserve">mm2 </t>
    </r>
  </si>
  <si>
    <t>196</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</si>
  <si>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 xml:space="preserve">95+2×50mm2 </t>
    </r>
  </si>
  <si>
    <t>197</t>
  </si>
  <si>
    <t xml:space="preserve">NH-YJV-0.6/1KV -3×120+2×70mm2 </t>
  </si>
  <si>
    <t>198</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</si>
  <si>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</si>
  <si>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199</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</si>
  <si>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</si>
  <si>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200</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</si>
  <si>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</si>
  <si>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t>201</t>
  </si>
  <si>
    <r>
      <t>NH-YJV-0.6/1KV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300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</si>
  <si>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t>202</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</si>
  <si>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</si>
  <si>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203</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</si>
  <si>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4</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</si>
  <si>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204</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</si>
  <si>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4</t>
    </r>
    <r>
      <rPr>
        <sz val="10"/>
        <color indexed="8"/>
        <rFont val="宋体"/>
        <family val="3"/>
        <charset val="134"/>
      </rPr>
      <t xml:space="preserve">mm2 </t>
    </r>
  </si>
  <si>
    <t>205</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</si>
  <si>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6</t>
    </r>
    <r>
      <rPr>
        <sz val="10"/>
        <color indexed="8"/>
        <rFont val="宋体"/>
        <family val="3"/>
        <charset val="134"/>
      </rPr>
      <t xml:space="preserve">mm2 </t>
    </r>
  </si>
  <si>
    <t>206</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</si>
  <si>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</si>
  <si>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207</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</si>
  <si>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</si>
  <si>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208</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</si>
  <si>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</si>
  <si>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209</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</si>
  <si>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</si>
  <si>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210</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</si>
  <si>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70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35</t>
    </r>
    <r>
      <rPr>
        <sz val="10"/>
        <color indexed="8"/>
        <rFont val="宋体"/>
        <family val="3"/>
        <charset val="134"/>
      </rPr>
      <t xml:space="preserve">mm2 </t>
    </r>
  </si>
  <si>
    <t>211</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</si>
  <si>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95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50</t>
    </r>
    <r>
      <rPr>
        <sz val="10"/>
        <color indexed="8"/>
        <rFont val="宋体"/>
        <family val="3"/>
        <charset val="134"/>
      </rPr>
      <t xml:space="preserve">mm2 </t>
    </r>
  </si>
  <si>
    <t>212</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</si>
  <si>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120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</si>
  <si>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213</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</si>
  <si>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</si>
  <si>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214</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</si>
  <si>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185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</si>
  <si>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215</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</si>
  <si>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240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</si>
  <si>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t>216</t>
  </si>
  <si>
    <r>
      <t>NH-YJV-0.6/1KV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300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150</t>
    </r>
    <r>
      <rPr>
        <sz val="10"/>
        <color indexed="8"/>
        <rFont val="宋体"/>
        <family val="3"/>
        <charset val="134"/>
      </rPr>
      <t xml:space="preserve">mm2 </t>
    </r>
  </si>
  <si>
    <t>217</t>
  </si>
  <si>
    <t>铜芯辐照交联聚乙烯绝缘聚乙烯烃护套低烟无卤阻燃电缆</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</si>
  <si>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 xml:space="preserve">×1.5mm2 </t>
    </r>
  </si>
  <si>
    <t>218</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</si>
  <si>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2</t>
    </r>
    <r>
      <rPr>
        <sz val="10"/>
        <color indexed="8"/>
        <rFont val="宋体"/>
        <family val="3"/>
        <charset val="134"/>
      </rPr>
      <t xml:space="preserve">.5mm2 </t>
    </r>
  </si>
  <si>
    <t>219</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</si>
  <si>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4</t>
    </r>
    <r>
      <rPr>
        <sz val="10"/>
        <color indexed="8"/>
        <rFont val="宋体"/>
        <family val="3"/>
        <charset val="134"/>
      </rPr>
      <t xml:space="preserve">mm2 </t>
    </r>
  </si>
  <si>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6</t>
    </r>
    <r>
      <rPr>
        <sz val="10"/>
        <color indexed="8"/>
        <rFont val="宋体"/>
        <family val="3"/>
        <charset val="134"/>
      </rPr>
      <t xml:space="preserve">mm2 </t>
    </r>
  </si>
  <si>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</si>
  <si>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222</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</si>
  <si>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×1</t>
    </r>
    <r>
      <rPr>
        <sz val="10"/>
        <color indexed="8"/>
        <rFont val="宋体"/>
        <family val="3"/>
        <charset val="134"/>
      </rPr>
      <t>6</t>
    </r>
    <r>
      <rPr>
        <sz val="10"/>
        <color indexed="8"/>
        <rFont val="宋体"/>
        <family val="3"/>
        <charset val="134"/>
      </rPr>
      <t xml:space="preserve">mm2 </t>
    </r>
  </si>
  <si>
    <t>223</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</si>
  <si>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2</t>
    </r>
    <r>
      <rPr>
        <sz val="10"/>
        <color indexed="8"/>
        <rFont val="宋体"/>
        <family val="3"/>
        <charset val="134"/>
      </rPr>
      <t xml:space="preserve">5mm2 </t>
    </r>
  </si>
  <si>
    <t>224</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</si>
  <si>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3</t>
    </r>
    <r>
      <rPr>
        <sz val="10"/>
        <color indexed="8"/>
        <rFont val="宋体"/>
        <family val="3"/>
        <charset val="134"/>
      </rPr>
      <t xml:space="preserve">5mm2 </t>
    </r>
  </si>
  <si>
    <t>225</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</si>
  <si>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50</t>
    </r>
    <r>
      <rPr>
        <sz val="10"/>
        <color indexed="8"/>
        <rFont val="宋体"/>
        <family val="3"/>
        <charset val="134"/>
      </rPr>
      <t xml:space="preserve">mm2 </t>
    </r>
  </si>
  <si>
    <t>226</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</si>
  <si>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</si>
  <si>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227</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</si>
  <si>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</si>
  <si>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228</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</si>
  <si>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×1</t>
    </r>
    <r>
      <rPr>
        <sz val="10"/>
        <color indexed="8"/>
        <rFont val="宋体"/>
        <family val="3"/>
        <charset val="134"/>
      </rPr>
      <t>20</t>
    </r>
    <r>
      <rPr>
        <sz val="10"/>
        <color indexed="8"/>
        <rFont val="宋体"/>
        <family val="3"/>
        <charset val="134"/>
      </rPr>
      <t xml:space="preserve">mm2 </t>
    </r>
  </si>
  <si>
    <t>229</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</si>
  <si>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×1</t>
    </r>
    <r>
      <rPr>
        <sz val="10"/>
        <color indexed="8"/>
        <rFont val="宋体"/>
        <family val="3"/>
        <charset val="134"/>
      </rPr>
      <t>50</t>
    </r>
    <r>
      <rPr>
        <sz val="10"/>
        <color indexed="8"/>
        <rFont val="宋体"/>
        <family val="3"/>
        <charset val="134"/>
      </rPr>
      <t xml:space="preserve">mm2 </t>
    </r>
  </si>
  <si>
    <t>230</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</si>
  <si>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×1</t>
    </r>
    <r>
      <rPr>
        <sz val="10"/>
        <color indexed="8"/>
        <rFont val="宋体"/>
        <family val="3"/>
        <charset val="134"/>
      </rPr>
      <t>85</t>
    </r>
    <r>
      <rPr>
        <sz val="10"/>
        <color indexed="8"/>
        <rFont val="宋体"/>
        <family val="3"/>
        <charset val="134"/>
      </rPr>
      <t xml:space="preserve">mm2 </t>
    </r>
  </si>
  <si>
    <t>231</t>
  </si>
  <si>
    <r>
      <t>WDZA-YJY-0.6/1KV</t>
    </r>
    <r>
      <rPr>
        <sz val="10"/>
        <color indexed="8"/>
        <rFont val="宋体"/>
        <family val="3"/>
        <charset val="134"/>
      </rPr>
      <t xml:space="preserve"> -</t>
    </r>
    <r>
      <rPr>
        <sz val="10"/>
        <color indexed="8"/>
        <rFont val="宋体"/>
        <family val="3"/>
        <charset val="134"/>
      </rPr>
      <t>5</t>
    </r>
    <r>
      <rPr>
        <sz val="10"/>
        <color indexed="8"/>
        <rFont val="宋体"/>
        <family val="3"/>
        <charset val="134"/>
      </rPr>
      <t>×</t>
    </r>
    <r>
      <rPr>
        <sz val="10"/>
        <color indexed="8"/>
        <rFont val="宋体"/>
        <family val="3"/>
        <charset val="134"/>
      </rPr>
      <t>240</t>
    </r>
    <r>
      <rPr>
        <sz val="10"/>
        <color indexed="8"/>
        <rFont val="宋体"/>
        <family val="3"/>
        <charset val="134"/>
      </rPr>
      <t xml:space="preserve">mm2 </t>
    </r>
  </si>
  <si>
    <t>232</t>
  </si>
  <si>
    <r>
      <t>WDZA-YJY-0.6/1KV</t>
    </r>
    <r>
      <rPr>
        <sz val="10"/>
        <color indexed="8"/>
        <rFont val="宋体"/>
        <family val="3"/>
        <charset val="134"/>
      </rPr>
      <t xml:space="preserve"> -3×2.5+2×1.5mm2 </t>
    </r>
  </si>
  <si>
    <t>233</t>
  </si>
  <si>
    <t xml:space="preserve">WDZA-YJY-0.6/1KV -3×4+2×2.5mm2 </t>
  </si>
  <si>
    <t>234</t>
  </si>
  <si>
    <t xml:space="preserve">WDZA-YJY-0.6/1KV -3×6+2×4mm2 </t>
  </si>
  <si>
    <t>235</t>
  </si>
  <si>
    <t xml:space="preserve">WDZA-YJY-0.6/1KV -3×10+2×6mm2 </t>
  </si>
  <si>
    <t>236</t>
  </si>
  <si>
    <t xml:space="preserve">WDZA-YJY-0.6/1KV -3×16+2×10mm2 </t>
  </si>
  <si>
    <t>237</t>
  </si>
  <si>
    <t xml:space="preserve">WDZA-YJY-0.6/1KV -3×25+2×16m2 </t>
  </si>
  <si>
    <t>238</t>
  </si>
  <si>
    <t xml:space="preserve">WDZA-YJY-0.6/1KV -3×35+2×16mm2 </t>
  </si>
  <si>
    <t>239</t>
  </si>
  <si>
    <t xml:space="preserve">WDZA-YJY-0.6/1KV -3×50+2×25mm2 </t>
  </si>
  <si>
    <t>240</t>
  </si>
  <si>
    <t xml:space="preserve">WDZA-YJY-0.6/1KV -3×70+2×35mm2 </t>
  </si>
  <si>
    <t>241</t>
  </si>
  <si>
    <t xml:space="preserve">WDZA-YJY-0.6/1KV -3×95+2×50mm2 </t>
  </si>
  <si>
    <t>242</t>
  </si>
  <si>
    <t xml:space="preserve">WDZA-YJY-0.6/1KV -3×120+2×70mm2 </t>
  </si>
  <si>
    <t>243</t>
  </si>
  <si>
    <t xml:space="preserve">WDZA-YJY-0.6/1KV -3×150+2×70mm2 </t>
  </si>
  <si>
    <t>244</t>
  </si>
  <si>
    <t xml:space="preserve">WDZA-YJY-0.6/1KV -3×185+2×95mm2 </t>
  </si>
  <si>
    <t>245</t>
  </si>
  <si>
    <t xml:space="preserve">WDZA-YJY-0.6/1KV -3×240+2×120mm2 </t>
  </si>
  <si>
    <t>246</t>
  </si>
  <si>
    <t xml:space="preserve">WDZA-YJY-0.6/1KV -4×2.5+1×1.5mm2 </t>
  </si>
  <si>
    <t>247</t>
  </si>
  <si>
    <t xml:space="preserve">WDZA-YJY-0.6/1KV -4×4+1×2.5mm2 </t>
  </si>
  <si>
    <t>248</t>
  </si>
  <si>
    <t xml:space="preserve">WDZA-YJY-0.6/1KV -4×6+1×4mm2 </t>
  </si>
  <si>
    <t>249</t>
  </si>
  <si>
    <t xml:space="preserve">WDZA-YJY-0.6/1KV -4×10+1×6mm2 </t>
  </si>
  <si>
    <t>250</t>
  </si>
  <si>
    <t xml:space="preserve">WDZA-YJY-0.6/1KV -4×16+1×10mm2 </t>
  </si>
  <si>
    <t>251</t>
  </si>
  <si>
    <t xml:space="preserve">WDZA-YJY-0.6/1KV -4×25+1×16mm2 </t>
  </si>
  <si>
    <t>252</t>
  </si>
  <si>
    <t xml:space="preserve">WDZA-YJY-0.6/1KV -4×35+1×16mm2 </t>
  </si>
  <si>
    <t>253</t>
  </si>
  <si>
    <t xml:space="preserve">WDZA-YJY-0.6/1KV -4×50+1×25mm2 </t>
  </si>
  <si>
    <t>254</t>
  </si>
  <si>
    <t xml:space="preserve">WDZA-YJY-0.6/1KV -4×70+1×35mm2 </t>
  </si>
  <si>
    <t>255</t>
  </si>
  <si>
    <t xml:space="preserve">WDZA-YJY-0.6/1KV -4×95+1×50mm2 </t>
  </si>
  <si>
    <t>256</t>
  </si>
  <si>
    <t xml:space="preserve">WDZA-YJY-0.6/1KV -4×120+1×70mm2 </t>
  </si>
  <si>
    <t>257</t>
  </si>
  <si>
    <t xml:space="preserve">WDZA-YJY-0.6/1KV -4×150+1×70mm2 </t>
  </si>
  <si>
    <t>258</t>
  </si>
  <si>
    <t xml:space="preserve">WDZA-YJY-0.6/1KV -4×185+1×95mm2 </t>
  </si>
  <si>
    <t>259</t>
  </si>
  <si>
    <t xml:space="preserve">WDZA-YJY-0.6/1KV -4×240+1×120mm2 </t>
  </si>
  <si>
    <t>260</t>
  </si>
  <si>
    <t xml:space="preserve">WDZB-YJY-0.6/1KV -4×2.5+1×1.5mm2 </t>
  </si>
  <si>
    <t>261</t>
  </si>
  <si>
    <t xml:space="preserve">WDZB-YJY-0.6/1KV -4×4+1×2.5mm2 </t>
  </si>
  <si>
    <t>262</t>
  </si>
  <si>
    <t xml:space="preserve">WDZB-YJY-0.6/1KV -4×6+1×4mm2 </t>
  </si>
  <si>
    <t xml:space="preserve">WDZB-YJY-0.6/1KV -4×10+1×6mm2 </t>
  </si>
  <si>
    <t>264</t>
  </si>
  <si>
    <t xml:space="preserve">WDZB-YJY-0.6/1KV -4×16+1×10mm2 </t>
  </si>
  <si>
    <t>265</t>
  </si>
  <si>
    <t xml:space="preserve">WDZB-YJY-0.6/1KV -4×25+1×16mm2 </t>
  </si>
  <si>
    <t>266</t>
  </si>
  <si>
    <t xml:space="preserve">WDZB-YJY-0.6/1KV -4×35+1×16mm2 </t>
  </si>
  <si>
    <t>267</t>
  </si>
  <si>
    <t xml:space="preserve">WDZB-YJY-0.6/1KV -4×50+1×25mm2 </t>
  </si>
  <si>
    <t>268</t>
  </si>
  <si>
    <t xml:space="preserve">WDZB-YJY-0.6/1KV -4×70+1×35mm2 </t>
  </si>
  <si>
    <t>269</t>
  </si>
  <si>
    <t xml:space="preserve">WDZB-YJY-0.6/1KV -4×95+1×50mm2 </t>
  </si>
  <si>
    <t>270</t>
  </si>
  <si>
    <t xml:space="preserve">WDZB-YJY-0.6/1KV -4×120+1×70mm2 </t>
  </si>
  <si>
    <t>271</t>
  </si>
  <si>
    <t xml:space="preserve">WDZB-YJY-0.6/1KV -4×150+1×70mm2 </t>
  </si>
  <si>
    <t>272</t>
  </si>
  <si>
    <t xml:space="preserve">WDZB-YJY-0.6/1KV -4×185+1×95mm2 </t>
  </si>
  <si>
    <t>273</t>
  </si>
  <si>
    <t xml:space="preserve">WDZB-YJY-0.6/1KV -4×240+1×120mm2 </t>
  </si>
  <si>
    <t>铜芯辐照交联聚乙烯绝缘聚氯乙烯烃护套低烟无卤阻燃耐火电缆</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</si>
  <si>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t>
    </r>
    <r>
      <rPr>
        <sz val="10"/>
        <color indexed="8"/>
        <rFont val="宋体"/>
        <family val="3"/>
        <charset val="134"/>
      </rPr>
      <t xml:space="preserve">5mm2 </t>
    </r>
  </si>
  <si>
    <t>275</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</si>
  <si>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4</t>
    </r>
    <r>
      <rPr>
        <sz val="10"/>
        <color indexed="8"/>
        <rFont val="宋体"/>
        <family val="3"/>
        <charset val="134"/>
      </rPr>
      <t>+l×</t>
    </r>
    <r>
      <rPr>
        <sz val="10"/>
        <color indexed="8"/>
        <rFont val="宋体"/>
        <family val="3"/>
        <charset val="134"/>
      </rPr>
      <t>2.</t>
    </r>
    <r>
      <rPr>
        <sz val="10"/>
        <color indexed="8"/>
        <rFont val="宋体"/>
        <family val="3"/>
        <charset val="134"/>
      </rPr>
      <t xml:space="preserve">5mm2 </t>
    </r>
  </si>
  <si>
    <t>276</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</si>
  <si>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+l×</t>
    </r>
    <r>
      <rPr>
        <sz val="10"/>
        <color indexed="8"/>
        <rFont val="宋体"/>
        <family val="3"/>
        <charset val="134"/>
      </rPr>
      <t>4</t>
    </r>
    <r>
      <rPr>
        <sz val="10"/>
        <color indexed="8"/>
        <rFont val="宋体"/>
        <family val="3"/>
        <charset val="134"/>
      </rPr>
      <t xml:space="preserve">mm2 </t>
    </r>
  </si>
  <si>
    <t>277</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</si>
  <si>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+l×</t>
    </r>
    <r>
      <rPr>
        <sz val="10"/>
        <color indexed="8"/>
        <rFont val="宋体"/>
        <family val="3"/>
        <charset val="134"/>
      </rPr>
      <t>6</t>
    </r>
    <r>
      <rPr>
        <sz val="10"/>
        <color indexed="8"/>
        <rFont val="宋体"/>
        <family val="3"/>
        <charset val="134"/>
      </rPr>
      <t>mm2</t>
    </r>
  </si>
  <si>
    <t>278</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</si>
  <si>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+l×</t>
    </r>
    <r>
      <rPr>
        <sz val="10"/>
        <color indexed="8"/>
        <rFont val="宋体"/>
        <family val="3"/>
        <charset val="134"/>
      </rPr>
      <t>10</t>
    </r>
    <r>
      <rPr>
        <sz val="10"/>
        <color indexed="8"/>
        <rFont val="宋体"/>
        <family val="3"/>
        <charset val="134"/>
      </rPr>
      <t xml:space="preserve">mm2 </t>
    </r>
  </si>
  <si>
    <t>279</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</si>
  <si>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</si>
  <si>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t>280</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</si>
  <si>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+l×</t>
    </r>
    <r>
      <rPr>
        <sz val="10"/>
        <color indexed="8"/>
        <rFont val="宋体"/>
        <family val="3"/>
        <charset val="134"/>
      </rPr>
      <t>16</t>
    </r>
    <r>
      <rPr>
        <sz val="10"/>
        <color indexed="8"/>
        <rFont val="宋体"/>
        <family val="3"/>
        <charset val="134"/>
      </rPr>
      <t xml:space="preserve">mm2 </t>
    </r>
  </si>
  <si>
    <t>281</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</si>
  <si>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+l×</t>
    </r>
    <r>
      <rPr>
        <sz val="10"/>
        <color indexed="8"/>
        <rFont val="宋体"/>
        <family val="3"/>
        <charset val="134"/>
      </rPr>
      <t>25</t>
    </r>
    <r>
      <rPr>
        <sz val="10"/>
        <color indexed="8"/>
        <rFont val="宋体"/>
        <family val="3"/>
        <charset val="134"/>
      </rPr>
      <t xml:space="preserve">mm2 </t>
    </r>
  </si>
  <si>
    <t>282</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</si>
  <si>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+l×</t>
    </r>
    <r>
      <rPr>
        <sz val="10"/>
        <color indexed="8"/>
        <rFont val="宋体"/>
        <family val="3"/>
        <charset val="134"/>
      </rPr>
      <t>3</t>
    </r>
    <r>
      <rPr>
        <sz val="10"/>
        <color indexed="8"/>
        <rFont val="宋体"/>
        <family val="3"/>
        <charset val="134"/>
      </rPr>
      <t xml:space="preserve">5mm2 </t>
    </r>
  </si>
  <si>
    <t>283</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</si>
  <si>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+l×</t>
    </r>
    <r>
      <rPr>
        <sz val="10"/>
        <color indexed="8"/>
        <rFont val="宋体"/>
        <family val="3"/>
        <charset val="134"/>
      </rPr>
      <t>50</t>
    </r>
    <r>
      <rPr>
        <sz val="10"/>
        <color indexed="8"/>
        <rFont val="宋体"/>
        <family val="3"/>
        <charset val="134"/>
      </rPr>
      <t xml:space="preserve">mm2 </t>
    </r>
  </si>
  <si>
    <t>284</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</si>
  <si>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</si>
  <si>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t>285</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</si>
  <si>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+l×</t>
    </r>
    <r>
      <rPr>
        <sz val="10"/>
        <color indexed="8"/>
        <rFont val="宋体"/>
        <family val="3"/>
        <charset val="134"/>
      </rPr>
      <t>70</t>
    </r>
    <r>
      <rPr>
        <sz val="10"/>
        <color indexed="8"/>
        <rFont val="宋体"/>
        <family val="3"/>
        <charset val="134"/>
      </rPr>
      <t xml:space="preserve">mm2 </t>
    </r>
  </si>
  <si>
    <t>286</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</si>
  <si>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+l×</t>
    </r>
    <r>
      <rPr>
        <sz val="10"/>
        <color indexed="8"/>
        <rFont val="宋体"/>
        <family val="3"/>
        <charset val="134"/>
      </rPr>
      <t>95</t>
    </r>
    <r>
      <rPr>
        <sz val="10"/>
        <color indexed="8"/>
        <rFont val="宋体"/>
        <family val="3"/>
        <charset val="134"/>
      </rPr>
      <t xml:space="preserve">mm2 </t>
    </r>
  </si>
  <si>
    <t>287</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</si>
  <si>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+l×</t>
    </r>
    <r>
      <rPr>
        <sz val="10"/>
        <color indexed="8"/>
        <rFont val="宋体"/>
        <family val="3"/>
        <charset val="134"/>
      </rPr>
      <t>120</t>
    </r>
    <r>
      <rPr>
        <sz val="10"/>
        <color indexed="8"/>
        <rFont val="宋体"/>
        <family val="3"/>
        <charset val="134"/>
      </rPr>
      <t xml:space="preserve">mm2 </t>
    </r>
  </si>
  <si>
    <t>288</t>
  </si>
  <si>
    <r>
      <t>WDZAN-YJV-0.6/1KV</t>
    </r>
    <r>
      <rPr>
        <sz val="10"/>
        <color indexed="8"/>
        <rFont val="宋体"/>
        <family val="3"/>
        <charset val="134"/>
      </rPr>
      <t xml:space="preserve"> </t>
    </r>
    <r>
      <rPr>
        <sz val="10"/>
        <color indexed="8"/>
        <rFont val="宋体"/>
        <family val="3"/>
        <charset val="134"/>
      </rPr>
      <t xml:space="preserve">-3×2.5+2×1.5mm2 </t>
    </r>
  </si>
  <si>
    <t>289</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</si>
  <si>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 xml:space="preserve">4+2×2.5mm2 </t>
    </r>
  </si>
  <si>
    <t>290</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</si>
  <si>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6</t>
    </r>
    <r>
      <rPr>
        <sz val="10"/>
        <color indexed="8"/>
        <rFont val="宋体"/>
        <family val="3"/>
        <charset val="134"/>
      </rPr>
      <t xml:space="preserve">+2×4mm2 </t>
    </r>
  </si>
  <si>
    <t>291</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</si>
  <si>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6</t>
    </r>
    <r>
      <rPr>
        <sz val="10"/>
        <color indexed="8"/>
        <rFont val="宋体"/>
        <family val="3"/>
        <charset val="134"/>
      </rPr>
      <t xml:space="preserve">mm2 </t>
    </r>
  </si>
  <si>
    <t>292</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</si>
  <si>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16</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</si>
  <si>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293</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</si>
  <si>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m2 </t>
    </r>
  </si>
  <si>
    <t>294</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</si>
  <si>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35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</si>
  <si>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295</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</si>
  <si>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</si>
  <si>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296</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</si>
  <si>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70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35</t>
    </r>
    <r>
      <rPr>
        <sz val="10"/>
        <color indexed="8"/>
        <rFont val="宋体"/>
        <family val="3"/>
        <charset val="134"/>
      </rPr>
      <t xml:space="preserve">mm2 </t>
    </r>
  </si>
  <si>
    <t>297</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</si>
  <si>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95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50</t>
    </r>
    <r>
      <rPr>
        <sz val="10"/>
        <color indexed="8"/>
        <rFont val="宋体"/>
        <family val="3"/>
        <charset val="134"/>
      </rPr>
      <t xml:space="preserve">mm2 </t>
    </r>
  </si>
  <si>
    <t>298</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</si>
  <si>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120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</si>
  <si>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299</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</si>
  <si>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150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</si>
  <si>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300</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</si>
  <si>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185</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</si>
  <si>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301</t>
  </si>
  <si>
    <r>
      <t>WDZAN-YJV-0.6/1KV</t>
    </r>
    <r>
      <rPr>
        <sz val="10"/>
        <color indexed="8"/>
        <rFont val="宋体"/>
        <family val="3"/>
        <charset val="134"/>
      </rPr>
      <t xml:space="preserve"> </t>
    </r>
    <r>
      <rPr>
        <sz val="10"/>
        <color indexed="8"/>
        <rFont val="宋体"/>
        <family val="3"/>
        <charset val="134"/>
      </rPr>
      <t>-</t>
    </r>
    <r>
      <rPr>
        <sz val="10"/>
        <color indexed="8"/>
        <rFont val="宋体"/>
        <family val="3"/>
        <charset val="134"/>
      </rPr>
      <t>3×</t>
    </r>
    <r>
      <rPr>
        <sz val="10"/>
        <color indexed="8"/>
        <rFont val="宋体"/>
        <family val="3"/>
        <charset val="134"/>
      </rPr>
      <t>240</t>
    </r>
    <r>
      <rPr>
        <sz val="10"/>
        <color indexed="8"/>
        <rFont val="宋体"/>
        <family val="3"/>
        <charset val="134"/>
      </rPr>
      <t>+</t>
    </r>
    <r>
      <rPr>
        <sz val="10"/>
        <color indexed="8"/>
        <rFont val="宋体"/>
        <family val="3"/>
        <charset val="134"/>
      </rPr>
      <t>2</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</si>
  <si>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t>302</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</si>
  <si>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</si>
  <si>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303</t>
  </si>
  <si>
    <r>
      <t>WDZAN-YJV-0.6/1KV</t>
    </r>
    <r>
      <rPr>
        <sz val="10"/>
        <color indexed="8"/>
        <rFont val="宋体"/>
        <family val="3"/>
        <charset val="134"/>
      </rPr>
      <t xml:space="preserve"> </t>
    </r>
    <r>
      <rPr>
        <sz val="10"/>
        <color indexed="8"/>
        <rFont val="宋体"/>
        <family val="3"/>
        <charset val="134"/>
      </rPr>
      <t xml:space="preserve">-4×4+1×2.5mm2 </t>
    </r>
  </si>
  <si>
    <t>304</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</si>
  <si>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4</t>
    </r>
    <r>
      <rPr>
        <sz val="10"/>
        <color indexed="8"/>
        <rFont val="宋体"/>
        <family val="3"/>
        <charset val="134"/>
      </rPr>
      <t xml:space="preserve">mm2 </t>
    </r>
  </si>
  <si>
    <t>305</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</si>
  <si>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6</t>
    </r>
    <r>
      <rPr>
        <sz val="10"/>
        <color indexed="8"/>
        <rFont val="宋体"/>
        <family val="3"/>
        <charset val="134"/>
      </rPr>
      <t xml:space="preserve">mm2 </t>
    </r>
  </si>
  <si>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16</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</si>
  <si>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307</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</si>
  <si>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</si>
  <si>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308</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</si>
  <si>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35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16</t>
    </r>
    <r>
      <rPr>
        <sz val="10"/>
        <color indexed="8"/>
        <rFont val="宋体"/>
        <family val="3"/>
        <charset val="134"/>
      </rPr>
      <t xml:space="preserve">mm2 </t>
    </r>
  </si>
  <si>
    <t>309</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</si>
  <si>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</si>
  <si>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310</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</si>
  <si>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70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35</t>
    </r>
    <r>
      <rPr>
        <sz val="10"/>
        <color indexed="8"/>
        <rFont val="宋体"/>
        <family val="3"/>
        <charset val="134"/>
      </rPr>
      <t xml:space="preserve">mm2 </t>
    </r>
  </si>
  <si>
    <t>311</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</si>
  <si>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95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50</t>
    </r>
    <r>
      <rPr>
        <sz val="10"/>
        <color indexed="8"/>
        <rFont val="宋体"/>
        <family val="3"/>
        <charset val="134"/>
      </rPr>
      <t xml:space="preserve">mm2 </t>
    </r>
  </si>
  <si>
    <t>312</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</si>
  <si>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120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</si>
  <si>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313</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</si>
  <si>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150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70</t>
    </r>
    <r>
      <rPr>
        <sz val="10"/>
        <color indexed="8"/>
        <rFont val="宋体"/>
        <family val="3"/>
        <charset val="134"/>
      </rPr>
      <t xml:space="preserve">mm2 </t>
    </r>
  </si>
  <si>
    <t>314</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</si>
  <si>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185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95</t>
    </r>
    <r>
      <rPr>
        <sz val="10"/>
        <color indexed="8"/>
        <rFont val="宋体"/>
        <family val="3"/>
        <charset val="134"/>
      </rPr>
      <t xml:space="preserve">mm2 </t>
    </r>
  </si>
  <si>
    <t>315</t>
  </si>
  <si>
    <r>
      <t>WDZAN-YJV-0.6/1KV</t>
    </r>
    <r>
      <rPr>
        <sz val="10"/>
        <color indexed="8"/>
        <rFont val="宋体"/>
        <family val="3"/>
        <charset val="134"/>
      </rPr>
      <t xml:space="preserve"> </t>
    </r>
    <r>
      <rPr>
        <sz val="10"/>
        <color indexed="8"/>
        <rFont val="宋体"/>
        <family val="3"/>
        <charset val="134"/>
      </rPr>
      <t>-4</t>
    </r>
    <r>
      <rPr>
        <sz val="10"/>
        <color indexed="8"/>
        <rFont val="宋体"/>
        <family val="3"/>
        <charset val="134"/>
      </rPr>
      <t>×</t>
    </r>
    <r>
      <rPr>
        <sz val="10"/>
        <color indexed="8"/>
        <rFont val="宋体"/>
        <family val="3"/>
        <charset val="134"/>
      </rPr>
      <t>240</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120</t>
    </r>
    <r>
      <rPr>
        <sz val="10"/>
        <color indexed="8"/>
        <rFont val="宋体"/>
        <family val="3"/>
        <charset val="134"/>
      </rPr>
      <t xml:space="preserve">mm2 </t>
    </r>
  </si>
  <si>
    <t>316</t>
  </si>
  <si>
    <t>铜芯聚氯乙稀绝缘聚氯乙稀护套软电缆</t>
  </si>
  <si>
    <r>
      <rPr>
        <sz val="10"/>
        <color indexed="8"/>
        <rFont val="宋体"/>
        <family val="3"/>
        <charset val="134"/>
      </rPr>
      <t xml:space="preserve"> </t>
    </r>
    <r>
      <rPr>
        <sz val="10"/>
        <color indexed="8"/>
        <rFont val="宋体"/>
        <family val="3"/>
        <charset val="134"/>
      </rPr>
      <t>RVV-2</t>
    </r>
    <r>
      <rPr>
        <sz val="10"/>
        <color indexed="8"/>
        <rFont val="宋体"/>
        <family val="3"/>
        <charset val="134"/>
      </rPr>
      <t>×</t>
    </r>
    <r>
      <rPr>
        <sz val="10"/>
        <color indexed="8"/>
        <rFont val="宋体"/>
        <family val="3"/>
        <charset val="134"/>
      </rPr>
      <t>0.5</t>
    </r>
    <r>
      <rPr>
        <sz val="10"/>
        <color indexed="8"/>
        <rFont val="宋体"/>
        <family val="3"/>
        <charset val="134"/>
      </rPr>
      <t xml:space="preserve">mm2 </t>
    </r>
  </si>
  <si>
    <t>317</t>
  </si>
  <si>
    <r>
      <rPr>
        <sz val="10"/>
        <color indexed="8"/>
        <rFont val="宋体"/>
        <family val="3"/>
        <charset val="134"/>
      </rPr>
      <t xml:space="preserve"> </t>
    </r>
    <r>
      <rPr>
        <sz val="10"/>
        <color indexed="8"/>
        <rFont val="宋体"/>
        <family val="3"/>
        <charset val="134"/>
      </rPr>
      <t>RVV-2</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</si>
  <si>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318</t>
  </si>
  <si>
    <r>
      <rPr>
        <sz val="10"/>
        <color indexed="8"/>
        <rFont val="宋体"/>
        <family val="3"/>
        <charset val="134"/>
      </rPr>
      <t xml:space="preserve"> </t>
    </r>
    <r>
      <rPr>
        <sz val="10"/>
        <color indexed="8"/>
        <rFont val="宋体"/>
        <family val="3"/>
        <charset val="134"/>
      </rPr>
      <t>RVV-2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</si>
  <si>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319</t>
  </si>
  <si>
    <r>
      <rPr>
        <sz val="10"/>
        <color indexed="8"/>
        <rFont val="宋体"/>
        <family val="3"/>
        <charset val="134"/>
      </rPr>
      <t xml:space="preserve"> </t>
    </r>
    <r>
      <rPr>
        <sz val="10"/>
        <color indexed="8"/>
        <rFont val="宋体"/>
        <family val="3"/>
        <charset val="134"/>
      </rPr>
      <t>RVV-2</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</si>
  <si>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320</t>
  </si>
  <si>
    <r>
      <rPr>
        <sz val="10"/>
        <color indexed="8"/>
        <rFont val="宋体"/>
        <family val="3"/>
        <charset val="134"/>
      </rPr>
      <t xml:space="preserve"> </t>
    </r>
    <r>
      <rPr>
        <sz val="10"/>
        <color indexed="8"/>
        <rFont val="宋体"/>
        <family val="3"/>
        <charset val="134"/>
      </rPr>
      <t>RVV-2</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</si>
  <si>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321</t>
  </si>
  <si>
    <r>
      <rPr>
        <sz val="10"/>
        <color indexed="8"/>
        <rFont val="宋体"/>
        <family val="3"/>
        <charset val="134"/>
      </rPr>
      <t xml:space="preserve"> </t>
    </r>
    <r>
      <rPr>
        <sz val="10"/>
        <color indexed="8"/>
        <rFont val="宋体"/>
        <family val="3"/>
        <charset val="134"/>
      </rPr>
      <t>RVV-3</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</si>
  <si>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322</t>
  </si>
  <si>
    <r>
      <rPr>
        <sz val="10"/>
        <color indexed="8"/>
        <rFont val="宋体"/>
        <family val="3"/>
        <charset val="134"/>
      </rPr>
      <t xml:space="preserve"> </t>
    </r>
    <r>
      <rPr>
        <sz val="10"/>
        <color indexed="8"/>
        <rFont val="宋体"/>
        <family val="3"/>
        <charset val="134"/>
      </rPr>
      <t>RVV-3</t>
    </r>
    <r>
      <rPr>
        <sz val="10"/>
        <color indexed="8"/>
        <rFont val="宋体"/>
        <family val="3"/>
        <charset val="134"/>
      </rPr>
      <t>×</t>
    </r>
    <r>
      <rPr>
        <sz val="10"/>
        <color indexed="8"/>
        <rFont val="宋体"/>
        <family val="3"/>
        <charset val="134"/>
      </rPr>
      <t>2.5</t>
    </r>
    <r>
      <rPr>
        <sz val="10"/>
        <color indexed="8"/>
        <rFont val="宋体"/>
        <family val="3"/>
        <charset val="134"/>
      </rPr>
      <t xml:space="preserve">mm2 </t>
    </r>
  </si>
  <si>
    <t>323</t>
  </si>
  <si>
    <r>
      <rPr>
        <sz val="10"/>
        <color indexed="8"/>
        <rFont val="宋体"/>
        <family val="3"/>
        <charset val="134"/>
      </rPr>
      <t xml:space="preserve"> </t>
    </r>
    <r>
      <rPr>
        <sz val="10"/>
        <color indexed="8"/>
        <rFont val="宋体"/>
        <family val="3"/>
        <charset val="134"/>
      </rPr>
      <t>RVV-3</t>
    </r>
    <r>
      <rPr>
        <sz val="10"/>
        <color indexed="8"/>
        <rFont val="宋体"/>
        <family val="3"/>
        <charset val="134"/>
      </rPr>
      <t>×</t>
    </r>
    <r>
      <rPr>
        <sz val="10"/>
        <color indexed="8"/>
        <rFont val="宋体"/>
        <family val="3"/>
        <charset val="134"/>
      </rPr>
      <t>4.0</t>
    </r>
    <r>
      <rPr>
        <sz val="10"/>
        <color indexed="8"/>
        <rFont val="宋体"/>
        <family val="3"/>
        <charset val="134"/>
      </rPr>
      <t xml:space="preserve">mm2 </t>
    </r>
  </si>
  <si>
    <t>324</t>
  </si>
  <si>
    <r>
      <rPr>
        <sz val="10"/>
        <color indexed="8"/>
        <rFont val="宋体"/>
        <family val="3"/>
        <charset val="134"/>
      </rPr>
      <t xml:space="preserve"> </t>
    </r>
    <r>
      <rPr>
        <sz val="10"/>
        <color indexed="8"/>
        <rFont val="宋体"/>
        <family val="3"/>
        <charset val="134"/>
      </rPr>
      <t>RVV-4</t>
    </r>
    <r>
      <rPr>
        <sz val="10"/>
        <color indexed="8"/>
        <rFont val="宋体"/>
        <family val="3"/>
        <charset val="134"/>
      </rPr>
      <t>×</t>
    </r>
    <r>
      <rPr>
        <sz val="10"/>
        <color indexed="8"/>
        <rFont val="宋体"/>
        <family val="3"/>
        <charset val="134"/>
      </rPr>
      <t>0.5</t>
    </r>
    <r>
      <rPr>
        <sz val="10"/>
        <color indexed="8"/>
        <rFont val="宋体"/>
        <family val="3"/>
        <charset val="134"/>
      </rPr>
      <t xml:space="preserve">mm2 </t>
    </r>
  </si>
  <si>
    <t>325</t>
  </si>
  <si>
    <r>
      <rPr>
        <sz val="10"/>
        <color indexed="8"/>
        <rFont val="宋体"/>
        <family val="3"/>
        <charset val="134"/>
      </rPr>
      <t xml:space="preserve"> </t>
    </r>
    <r>
      <rPr>
        <sz val="10"/>
        <color indexed="8"/>
        <rFont val="宋体"/>
        <family val="3"/>
        <charset val="134"/>
      </rPr>
      <t>RVV-4</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</si>
  <si>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326</t>
  </si>
  <si>
    <r>
      <rPr>
        <sz val="10"/>
        <color indexed="8"/>
        <rFont val="宋体"/>
        <family val="3"/>
        <charset val="134"/>
      </rPr>
      <t xml:space="preserve"> </t>
    </r>
    <r>
      <rPr>
        <sz val="10"/>
        <color indexed="8"/>
        <rFont val="宋体"/>
        <family val="3"/>
        <charset val="134"/>
      </rPr>
      <t>RVV-4</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</si>
  <si>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327</t>
  </si>
  <si>
    <r>
      <rPr>
        <sz val="10"/>
        <color indexed="8"/>
        <rFont val="宋体"/>
        <family val="3"/>
        <charset val="134"/>
      </rPr>
      <t xml:space="preserve"> </t>
    </r>
    <r>
      <rPr>
        <sz val="10"/>
        <color indexed="8"/>
        <rFont val="宋体"/>
        <family val="3"/>
        <charset val="134"/>
      </rPr>
      <t>RVV-4</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</si>
  <si>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328</t>
  </si>
  <si>
    <r>
      <rPr>
        <sz val="10"/>
        <color indexed="8"/>
        <rFont val="宋体"/>
        <family val="3"/>
        <charset val="134"/>
      </rPr>
      <t xml:space="preserve"> </t>
    </r>
    <r>
      <rPr>
        <sz val="10"/>
        <color indexed="8"/>
        <rFont val="宋体"/>
        <family val="3"/>
        <charset val="134"/>
      </rPr>
      <t>RVV-5</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</si>
  <si>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329</t>
  </si>
  <si>
    <r>
      <rPr>
        <sz val="10"/>
        <color indexed="8"/>
        <rFont val="宋体"/>
        <family val="3"/>
        <charset val="134"/>
      </rPr>
      <t xml:space="preserve"> </t>
    </r>
    <r>
      <rPr>
        <sz val="10"/>
        <color indexed="8"/>
        <rFont val="宋体"/>
        <family val="3"/>
        <charset val="134"/>
      </rPr>
      <t>RVV-6</t>
    </r>
    <r>
      <rPr>
        <sz val="10"/>
        <color indexed="8"/>
        <rFont val="宋体"/>
        <family val="3"/>
        <charset val="134"/>
      </rPr>
      <t>×</t>
    </r>
    <r>
      <rPr>
        <sz val="10"/>
        <color indexed="8"/>
        <rFont val="宋体"/>
        <family val="3"/>
        <charset val="134"/>
      </rPr>
      <t>0.5</t>
    </r>
    <r>
      <rPr>
        <sz val="10"/>
        <color indexed="8"/>
        <rFont val="宋体"/>
        <family val="3"/>
        <charset val="134"/>
      </rPr>
      <t xml:space="preserve">mm2 </t>
    </r>
  </si>
  <si>
    <t>330</t>
  </si>
  <si>
    <r>
      <rPr>
        <sz val="10"/>
        <color indexed="8"/>
        <rFont val="宋体"/>
        <family val="3"/>
        <charset val="134"/>
      </rPr>
      <t xml:space="preserve"> </t>
    </r>
    <r>
      <rPr>
        <sz val="10"/>
        <color indexed="8"/>
        <rFont val="宋体"/>
        <family val="3"/>
        <charset val="134"/>
      </rPr>
      <t>RVV-6</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</si>
  <si>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331</t>
  </si>
  <si>
    <r>
      <rPr>
        <sz val="10"/>
        <color indexed="8"/>
        <rFont val="宋体"/>
        <family val="3"/>
        <charset val="134"/>
      </rPr>
      <t xml:space="preserve"> </t>
    </r>
    <r>
      <rPr>
        <sz val="10"/>
        <color indexed="8"/>
        <rFont val="宋体"/>
        <family val="3"/>
        <charset val="134"/>
      </rPr>
      <t>RVV-6</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</si>
  <si>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332</t>
  </si>
  <si>
    <t>铜芯聚氯乙烯绝缘聚氯乙稀护套屏蔽软电缆</t>
  </si>
  <si>
    <r>
      <rPr>
        <sz val="10"/>
        <color indexed="8"/>
        <rFont val="宋体"/>
        <family val="3"/>
        <charset val="134"/>
      </rPr>
      <t xml:space="preserve"> </t>
    </r>
    <r>
      <rPr>
        <sz val="10"/>
        <color indexed="8"/>
        <rFont val="宋体"/>
        <family val="3"/>
        <charset val="134"/>
      </rPr>
      <t>RVVP-2</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</si>
  <si>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333</t>
  </si>
  <si>
    <r>
      <rPr>
        <sz val="10"/>
        <color indexed="8"/>
        <rFont val="宋体"/>
        <family val="3"/>
        <charset val="134"/>
      </rPr>
      <t xml:space="preserve"> </t>
    </r>
    <r>
      <rPr>
        <sz val="10"/>
        <color indexed="8"/>
        <rFont val="宋体"/>
        <family val="3"/>
        <charset val="134"/>
      </rPr>
      <t>RVVP-2</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</si>
  <si>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334</t>
  </si>
  <si>
    <r>
      <rPr>
        <sz val="10"/>
        <color indexed="8"/>
        <rFont val="宋体"/>
        <family val="3"/>
        <charset val="134"/>
      </rPr>
      <t xml:space="preserve"> </t>
    </r>
    <r>
      <rPr>
        <sz val="10"/>
        <color indexed="8"/>
        <rFont val="宋体"/>
        <family val="3"/>
        <charset val="134"/>
      </rPr>
      <t>RVVP-2</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</si>
  <si>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335</t>
  </si>
  <si>
    <r>
      <rPr>
        <sz val="10"/>
        <color indexed="8"/>
        <rFont val="宋体"/>
        <family val="3"/>
        <charset val="134"/>
      </rPr>
      <t xml:space="preserve"> </t>
    </r>
    <r>
      <rPr>
        <sz val="10"/>
        <color indexed="8"/>
        <rFont val="宋体"/>
        <family val="3"/>
        <charset val="134"/>
      </rPr>
      <t>RVVP-3</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</si>
  <si>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336</t>
  </si>
  <si>
    <r>
      <rPr>
        <sz val="10"/>
        <color indexed="8"/>
        <rFont val="宋体"/>
        <family val="3"/>
        <charset val="134"/>
      </rPr>
      <t xml:space="preserve"> </t>
    </r>
    <r>
      <rPr>
        <sz val="10"/>
        <color indexed="8"/>
        <rFont val="宋体"/>
        <family val="3"/>
        <charset val="134"/>
      </rPr>
      <t>RVVP-3</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</si>
  <si>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337</t>
  </si>
  <si>
    <r>
      <rPr>
        <sz val="10"/>
        <color indexed="8"/>
        <rFont val="宋体"/>
        <family val="3"/>
        <charset val="134"/>
      </rPr>
      <t xml:space="preserve"> </t>
    </r>
    <r>
      <rPr>
        <sz val="10"/>
        <color indexed="8"/>
        <rFont val="宋体"/>
        <family val="3"/>
        <charset val="134"/>
      </rPr>
      <t>RVVP-4</t>
    </r>
    <r>
      <rPr>
        <sz val="10"/>
        <color indexed="8"/>
        <rFont val="宋体"/>
        <family val="3"/>
        <charset val="134"/>
      </rPr>
      <t>×</t>
    </r>
    <r>
      <rPr>
        <sz val="10"/>
        <color indexed="8"/>
        <rFont val="宋体"/>
        <family val="3"/>
        <charset val="134"/>
      </rPr>
      <t>0.5</t>
    </r>
    <r>
      <rPr>
        <sz val="10"/>
        <color indexed="8"/>
        <rFont val="宋体"/>
        <family val="3"/>
        <charset val="134"/>
      </rPr>
      <t xml:space="preserve">mm2 </t>
    </r>
  </si>
  <si>
    <t>338</t>
  </si>
  <si>
    <r>
      <rPr>
        <sz val="10"/>
        <color indexed="8"/>
        <rFont val="宋体"/>
        <family val="3"/>
        <charset val="134"/>
      </rPr>
      <t xml:space="preserve"> </t>
    </r>
    <r>
      <rPr>
        <sz val="10"/>
        <color indexed="8"/>
        <rFont val="宋体"/>
        <family val="3"/>
        <charset val="134"/>
      </rPr>
      <t>RVVP-4</t>
    </r>
    <r>
      <rPr>
        <sz val="10"/>
        <color indexed="8"/>
        <rFont val="宋体"/>
        <family val="3"/>
        <charset val="134"/>
      </rPr>
      <t>×</t>
    </r>
    <r>
      <rPr>
        <sz val="10"/>
        <color indexed="8"/>
        <rFont val="宋体"/>
        <family val="3"/>
        <charset val="134"/>
      </rPr>
      <t>0.75</t>
    </r>
    <r>
      <rPr>
        <sz val="10"/>
        <color indexed="8"/>
        <rFont val="宋体"/>
        <family val="3"/>
        <charset val="134"/>
      </rPr>
      <t xml:space="preserve">mm2 </t>
    </r>
  </si>
  <si>
    <t>339</t>
  </si>
  <si>
    <r>
      <rPr>
        <sz val="10"/>
        <color indexed="8"/>
        <rFont val="宋体"/>
        <family val="3"/>
        <charset val="134"/>
      </rPr>
      <t xml:space="preserve"> </t>
    </r>
    <r>
      <rPr>
        <sz val="10"/>
        <color indexed="8"/>
        <rFont val="宋体"/>
        <family val="3"/>
        <charset val="134"/>
      </rPr>
      <t>RVVP-4</t>
    </r>
    <r>
      <rPr>
        <sz val="10"/>
        <color indexed="8"/>
        <rFont val="宋体"/>
        <family val="3"/>
        <charset val="134"/>
      </rPr>
      <t>×</t>
    </r>
    <r>
      <rPr>
        <sz val="10"/>
        <color indexed="8"/>
        <rFont val="宋体"/>
        <family val="3"/>
        <charset val="134"/>
      </rPr>
      <t>1.0</t>
    </r>
    <r>
      <rPr>
        <sz val="10"/>
        <color indexed="8"/>
        <rFont val="宋体"/>
        <family val="3"/>
        <charset val="134"/>
      </rPr>
      <t xml:space="preserve">mm2 </t>
    </r>
  </si>
  <si>
    <t>340</t>
  </si>
  <si>
    <r>
      <rPr>
        <sz val="10"/>
        <color indexed="8"/>
        <rFont val="宋体"/>
        <family val="3"/>
        <charset val="134"/>
      </rPr>
      <t xml:space="preserve"> </t>
    </r>
    <r>
      <rPr>
        <sz val="10"/>
        <color indexed="8"/>
        <rFont val="宋体"/>
        <family val="3"/>
        <charset val="134"/>
      </rPr>
      <t>RVVP-4</t>
    </r>
    <r>
      <rPr>
        <sz val="10"/>
        <color indexed="8"/>
        <rFont val="宋体"/>
        <family val="3"/>
        <charset val="134"/>
      </rPr>
      <t>×</t>
    </r>
    <r>
      <rPr>
        <sz val="10"/>
        <color indexed="8"/>
        <rFont val="宋体"/>
        <family val="3"/>
        <charset val="134"/>
      </rPr>
      <t>1.5</t>
    </r>
    <r>
      <rPr>
        <sz val="10"/>
        <color indexed="8"/>
        <rFont val="宋体"/>
        <family val="3"/>
        <charset val="134"/>
      </rPr>
      <t xml:space="preserve">mm2 </t>
    </r>
  </si>
  <si>
    <t>341</t>
  </si>
  <si>
    <r>
      <rPr>
        <sz val="10"/>
        <color indexed="8"/>
        <rFont val="宋体"/>
        <family val="3"/>
        <charset val="134"/>
      </rPr>
      <t xml:space="preserve"> </t>
    </r>
    <r>
      <rPr>
        <sz val="10"/>
        <color indexed="8"/>
        <rFont val="宋体"/>
        <family val="3"/>
        <charset val="134"/>
      </rPr>
      <t>RVVP-5</t>
    </r>
    <r>
      <rPr>
        <sz val="10"/>
        <color indexed="8"/>
        <rFont val="宋体"/>
        <family val="3"/>
        <charset val="134"/>
      </rPr>
      <t>×</t>
    </r>
    <r>
      <rPr>
        <sz val="10"/>
        <color indexed="8"/>
        <rFont val="宋体"/>
        <family val="3"/>
        <charset val="134"/>
      </rPr>
      <t>0.5</t>
    </r>
    <r>
      <rPr>
        <sz val="10"/>
        <color indexed="8"/>
        <rFont val="宋体"/>
        <family val="3"/>
        <charset val="134"/>
      </rPr>
      <t>mm</t>
    </r>
    <r>
      <rPr>
        <sz val="10"/>
        <color indexed="8"/>
        <rFont val="宋体"/>
        <family val="3"/>
        <charset val="134"/>
      </rPr>
      <t>2</t>
    </r>
  </si>
  <si>
    <t>342</t>
  </si>
  <si>
    <r>
      <rPr>
        <sz val="10"/>
        <color indexed="8"/>
        <rFont val="宋体"/>
        <family val="3"/>
        <charset val="134"/>
      </rPr>
      <t xml:space="preserve"> </t>
    </r>
    <r>
      <rPr>
        <sz val="10"/>
        <color indexed="8"/>
        <rFont val="宋体"/>
        <family val="3"/>
        <charset val="134"/>
      </rPr>
      <t>RVVP-5</t>
    </r>
    <r>
      <rPr>
        <sz val="10"/>
        <color indexed="8"/>
        <rFont val="宋体"/>
        <family val="3"/>
        <charset val="134"/>
      </rPr>
      <t>×</t>
    </r>
    <r>
      <rPr>
        <sz val="10"/>
        <color indexed="8"/>
        <rFont val="宋体"/>
        <family val="3"/>
        <charset val="134"/>
      </rPr>
      <t>1.0</t>
    </r>
    <r>
      <rPr>
        <sz val="10"/>
        <color indexed="8"/>
        <rFont val="宋体"/>
        <family val="3"/>
        <charset val="134"/>
      </rPr>
      <t>mm</t>
    </r>
    <r>
      <rPr>
        <sz val="10"/>
        <color indexed="8"/>
        <rFont val="宋体"/>
        <family val="3"/>
        <charset val="134"/>
      </rPr>
      <t>2</t>
    </r>
  </si>
  <si>
    <t>343</t>
  </si>
  <si>
    <r>
      <rPr>
        <sz val="10"/>
        <color indexed="8"/>
        <rFont val="宋体"/>
        <family val="3"/>
        <charset val="134"/>
      </rPr>
      <t xml:space="preserve"> </t>
    </r>
    <r>
      <rPr>
        <sz val="10"/>
        <color indexed="8"/>
        <rFont val="宋体"/>
        <family val="3"/>
        <charset val="134"/>
      </rPr>
      <t>RVVP-6</t>
    </r>
    <r>
      <rPr>
        <sz val="10"/>
        <color indexed="8"/>
        <rFont val="宋体"/>
        <family val="3"/>
        <charset val="134"/>
      </rPr>
      <t>×</t>
    </r>
    <r>
      <rPr>
        <sz val="10"/>
        <color indexed="8"/>
        <rFont val="宋体"/>
        <family val="3"/>
        <charset val="134"/>
      </rPr>
      <t>0.5</t>
    </r>
    <r>
      <rPr>
        <sz val="10"/>
        <color indexed="8"/>
        <rFont val="宋体"/>
        <family val="3"/>
        <charset val="134"/>
      </rPr>
      <t>mm</t>
    </r>
    <r>
      <rPr>
        <sz val="10"/>
        <color indexed="8"/>
        <rFont val="宋体"/>
        <family val="3"/>
        <charset val="134"/>
      </rPr>
      <t>2</t>
    </r>
  </si>
  <si>
    <t>344</t>
  </si>
  <si>
    <r>
      <rPr>
        <sz val="10"/>
        <color indexed="8"/>
        <rFont val="宋体"/>
        <family val="3"/>
        <charset val="134"/>
      </rPr>
      <t xml:space="preserve"> </t>
    </r>
    <r>
      <rPr>
        <sz val="10"/>
        <color indexed="8"/>
        <rFont val="宋体"/>
        <family val="3"/>
        <charset val="134"/>
      </rPr>
      <t>RVVP-6</t>
    </r>
    <r>
      <rPr>
        <sz val="10"/>
        <color indexed="8"/>
        <rFont val="宋体"/>
        <family val="3"/>
        <charset val="134"/>
      </rPr>
      <t>×</t>
    </r>
    <r>
      <rPr>
        <sz val="10"/>
        <color indexed="8"/>
        <rFont val="宋体"/>
        <family val="3"/>
        <charset val="134"/>
      </rPr>
      <t>0.75</t>
    </r>
    <r>
      <rPr>
        <sz val="10"/>
        <color indexed="8"/>
        <rFont val="宋体"/>
        <family val="3"/>
        <charset val="134"/>
      </rPr>
      <t>mm</t>
    </r>
    <r>
      <rPr>
        <sz val="10"/>
        <color indexed="8"/>
        <rFont val="宋体"/>
        <family val="3"/>
        <charset val="134"/>
      </rPr>
      <t>2</t>
    </r>
  </si>
  <si>
    <t>345</t>
  </si>
  <si>
    <r>
      <rPr>
        <sz val="10"/>
        <color indexed="8"/>
        <rFont val="宋体"/>
        <family val="3"/>
        <charset val="134"/>
      </rPr>
      <t xml:space="preserve"> </t>
    </r>
    <r>
      <rPr>
        <sz val="10"/>
        <color indexed="8"/>
        <rFont val="宋体"/>
        <family val="3"/>
        <charset val="134"/>
      </rPr>
      <t>RVVP-6</t>
    </r>
    <r>
      <rPr>
        <sz val="10"/>
        <color indexed="8"/>
        <rFont val="宋体"/>
        <family val="3"/>
        <charset val="134"/>
      </rPr>
      <t>×</t>
    </r>
    <r>
      <rPr>
        <sz val="10"/>
        <color indexed="8"/>
        <rFont val="宋体"/>
        <family val="3"/>
        <charset val="134"/>
      </rPr>
      <t>1.0</t>
    </r>
    <r>
      <rPr>
        <sz val="10"/>
        <color indexed="8"/>
        <rFont val="宋体"/>
        <family val="3"/>
        <charset val="134"/>
      </rPr>
      <t>mm</t>
    </r>
    <r>
      <rPr>
        <sz val="10"/>
        <color indexed="8"/>
        <rFont val="宋体"/>
        <family val="3"/>
        <charset val="134"/>
      </rPr>
      <t>2</t>
    </r>
  </si>
  <si>
    <t>346</t>
  </si>
  <si>
    <r>
      <rPr>
        <sz val="10"/>
        <color indexed="8"/>
        <rFont val="宋体"/>
        <family val="3"/>
        <charset val="134"/>
      </rPr>
      <t xml:space="preserve"> </t>
    </r>
    <r>
      <rPr>
        <sz val="10"/>
        <color indexed="8"/>
        <rFont val="宋体"/>
        <family val="3"/>
        <charset val="134"/>
      </rPr>
      <t>RVVP-8</t>
    </r>
    <r>
      <rPr>
        <sz val="10"/>
        <color indexed="8"/>
        <rFont val="宋体"/>
        <family val="3"/>
        <charset val="134"/>
      </rPr>
      <t>×</t>
    </r>
    <r>
      <rPr>
        <sz val="10"/>
        <color indexed="8"/>
        <rFont val="宋体"/>
        <family val="3"/>
        <charset val="134"/>
      </rPr>
      <t>0.5</t>
    </r>
    <r>
      <rPr>
        <sz val="10"/>
        <color indexed="8"/>
        <rFont val="宋体"/>
        <family val="3"/>
        <charset val="134"/>
      </rPr>
      <t>mm</t>
    </r>
    <r>
      <rPr>
        <sz val="10"/>
        <color indexed="8"/>
        <rFont val="宋体"/>
        <family val="3"/>
        <charset val="134"/>
      </rPr>
      <t>2</t>
    </r>
  </si>
  <si>
    <t>347</t>
  </si>
  <si>
    <t>铜芯聚氯乙烯绝缘护套绞型屏蔽软电缆</t>
  </si>
  <si>
    <r>
      <rPr>
        <sz val="10"/>
        <color indexed="8"/>
        <rFont val="宋体"/>
        <family val="3"/>
        <charset val="134"/>
      </rPr>
      <t xml:space="preserve"> </t>
    </r>
    <r>
      <rPr>
        <sz val="10"/>
        <color indexed="8"/>
        <rFont val="宋体"/>
        <family val="3"/>
        <charset val="134"/>
      </rPr>
      <t>RVSVP-2</t>
    </r>
    <r>
      <rPr>
        <sz val="10"/>
        <color indexed="8"/>
        <rFont val="宋体"/>
        <family val="3"/>
        <charset val="134"/>
      </rPr>
      <t>×</t>
    </r>
    <r>
      <rPr>
        <sz val="10"/>
        <color indexed="8"/>
        <rFont val="宋体"/>
        <family val="3"/>
        <charset val="134"/>
      </rPr>
      <t>1.0</t>
    </r>
    <r>
      <rPr>
        <sz val="10"/>
        <color indexed="8"/>
        <rFont val="宋体"/>
        <family val="3"/>
        <charset val="134"/>
      </rPr>
      <t>mm</t>
    </r>
    <r>
      <rPr>
        <sz val="10"/>
        <color indexed="8"/>
        <rFont val="宋体"/>
        <family val="3"/>
        <charset val="134"/>
      </rPr>
      <t>2</t>
    </r>
  </si>
  <si>
    <t>348</t>
  </si>
  <si>
    <r>
      <rPr>
        <sz val="10"/>
        <color indexed="8"/>
        <rFont val="宋体"/>
        <family val="3"/>
        <charset val="134"/>
      </rPr>
      <t xml:space="preserve"> </t>
    </r>
    <r>
      <rPr>
        <sz val="10"/>
        <color indexed="8"/>
        <rFont val="宋体"/>
        <family val="3"/>
        <charset val="134"/>
      </rPr>
      <t>RVSVP-2</t>
    </r>
    <r>
      <rPr>
        <sz val="10"/>
        <color indexed="8"/>
        <rFont val="宋体"/>
        <family val="3"/>
        <charset val="134"/>
      </rPr>
      <t>×</t>
    </r>
    <r>
      <rPr>
        <sz val="10"/>
        <color indexed="8"/>
        <rFont val="宋体"/>
        <family val="3"/>
        <charset val="134"/>
      </rPr>
      <t>1.5</t>
    </r>
    <r>
      <rPr>
        <sz val="10"/>
        <color indexed="8"/>
        <rFont val="宋体"/>
        <family val="3"/>
        <charset val="134"/>
      </rPr>
      <t>mm</t>
    </r>
    <r>
      <rPr>
        <sz val="10"/>
        <color indexed="8"/>
        <rFont val="宋体"/>
        <family val="3"/>
        <charset val="134"/>
      </rPr>
      <t>2</t>
    </r>
  </si>
  <si>
    <t>349</t>
  </si>
  <si>
    <r>
      <rPr>
        <sz val="10"/>
        <color indexed="8"/>
        <rFont val="宋体"/>
        <family val="3"/>
        <charset val="134"/>
      </rPr>
      <t xml:space="preserve"> </t>
    </r>
    <r>
      <rPr>
        <sz val="10"/>
        <color indexed="8"/>
        <rFont val="宋体"/>
        <family val="3"/>
        <charset val="134"/>
      </rPr>
      <t>RVSVP-4</t>
    </r>
    <r>
      <rPr>
        <sz val="10"/>
        <color indexed="8"/>
        <rFont val="宋体"/>
        <family val="3"/>
        <charset val="134"/>
      </rPr>
      <t>×</t>
    </r>
    <r>
      <rPr>
        <sz val="10"/>
        <color indexed="8"/>
        <rFont val="宋体"/>
        <family val="3"/>
        <charset val="134"/>
      </rPr>
      <t>0.5</t>
    </r>
    <r>
      <rPr>
        <sz val="10"/>
        <color indexed="8"/>
        <rFont val="宋体"/>
        <family val="3"/>
        <charset val="134"/>
      </rPr>
      <t>mm</t>
    </r>
    <r>
      <rPr>
        <sz val="10"/>
        <color indexed="8"/>
        <rFont val="宋体"/>
        <family val="3"/>
        <charset val="134"/>
      </rPr>
      <t>2</t>
    </r>
  </si>
  <si>
    <t>350</t>
  </si>
  <si>
    <r>
      <rPr>
        <sz val="10"/>
        <color indexed="8"/>
        <rFont val="宋体"/>
        <family val="3"/>
        <charset val="134"/>
      </rPr>
      <t xml:space="preserve"> </t>
    </r>
    <r>
      <rPr>
        <sz val="10"/>
        <color indexed="8"/>
        <rFont val="宋体"/>
        <family val="3"/>
        <charset val="134"/>
      </rPr>
      <t>RVSVP-4</t>
    </r>
    <r>
      <rPr>
        <sz val="10"/>
        <color indexed="8"/>
        <rFont val="宋体"/>
        <family val="3"/>
        <charset val="134"/>
      </rPr>
      <t>×</t>
    </r>
    <r>
      <rPr>
        <sz val="10"/>
        <color indexed="8"/>
        <rFont val="宋体"/>
        <family val="3"/>
        <charset val="134"/>
      </rPr>
      <t>1.0</t>
    </r>
    <r>
      <rPr>
        <sz val="10"/>
        <color indexed="8"/>
        <rFont val="宋体"/>
        <family val="3"/>
        <charset val="134"/>
      </rPr>
      <t>mm</t>
    </r>
    <r>
      <rPr>
        <sz val="10"/>
        <color indexed="8"/>
        <rFont val="宋体"/>
        <family val="3"/>
        <charset val="134"/>
      </rPr>
      <t>2</t>
    </r>
  </si>
  <si>
    <t>351</t>
  </si>
  <si>
    <t>紧定式钢导管</t>
  </si>
  <si>
    <t>JDG20*1.2</t>
  </si>
  <si>
    <t>352</t>
  </si>
  <si>
    <t>JDG25*1.5</t>
  </si>
  <si>
    <t>353</t>
  </si>
  <si>
    <t>JDG32*1.6</t>
  </si>
  <si>
    <t>354</t>
  </si>
  <si>
    <t>JDG40*1.6</t>
  </si>
  <si>
    <t>355</t>
  </si>
  <si>
    <t>安防专用超五类双绞线(室内)</t>
  </si>
  <si>
    <t>UTP-15-5E-4P-AF</t>
  </si>
  <si>
    <t>356</t>
  </si>
  <si>
    <t>超五类4对非屏蔽线缆</t>
  </si>
  <si>
    <t>UTP-11-5E-4P</t>
  </si>
  <si>
    <t>357</t>
  </si>
  <si>
    <t>六类4对非屏蔽线缆</t>
  </si>
  <si>
    <t>UTP-11-6-4P</t>
  </si>
  <si>
    <t>358</t>
  </si>
  <si>
    <t>超六类4对非屏蔽线缆</t>
  </si>
  <si>
    <t>UTP-11-6A-4P</t>
  </si>
  <si>
    <t>359</t>
  </si>
  <si>
    <t>超五类4对非屏蔽低烟无卤线缆</t>
  </si>
  <si>
    <t>UTP-21-5E-4P</t>
  </si>
  <si>
    <t>360</t>
  </si>
  <si>
    <t>六类4对非屏蔽低烟无卤线缆</t>
  </si>
  <si>
    <t>UTP-21-6-4P</t>
  </si>
  <si>
    <t xml:space="preserve">                                                                                                                                                   </t>
  </si>
  <si>
    <t>361</t>
  </si>
  <si>
    <t>超六类4对非屏蔽低烟无卤线缆</t>
  </si>
  <si>
    <t>UTP-21-6A-4P</t>
  </si>
  <si>
    <t>362</t>
  </si>
  <si>
    <t>超五类4对屏蔽线缆</t>
  </si>
  <si>
    <t>FTP-11-5E-4P</t>
  </si>
  <si>
    <t>363</t>
  </si>
  <si>
    <t>超五类4对双屏蔽线缆</t>
  </si>
  <si>
    <t>SFTP-11-5E-4P</t>
  </si>
  <si>
    <t>364</t>
  </si>
  <si>
    <t>六类4对屏蔽线缆</t>
  </si>
  <si>
    <t>FTP-11-6-4P</t>
  </si>
  <si>
    <t>365</t>
  </si>
  <si>
    <t>超六类4对屏蔽线缆</t>
  </si>
  <si>
    <t>FTP-11-6A-4P</t>
  </si>
  <si>
    <t>366</t>
  </si>
  <si>
    <t>七类4对屏蔽线缆</t>
  </si>
  <si>
    <t>FTP-11-7-4P</t>
  </si>
  <si>
    <t>367</t>
  </si>
  <si>
    <t>超五类4对屏蔽低烟无卤线缆</t>
  </si>
  <si>
    <t>FTP-21-5E-4P</t>
  </si>
  <si>
    <t>368</t>
  </si>
  <si>
    <t>六类4对屏蔽低烟无卤线缆</t>
  </si>
  <si>
    <t>FTP-21-6-4P</t>
  </si>
  <si>
    <t>369</t>
  </si>
  <si>
    <t>超六类4对屏蔽低烟无卤线缆</t>
  </si>
  <si>
    <t>FTP-21-6A-4P</t>
  </si>
  <si>
    <t>370</t>
  </si>
  <si>
    <t>七类4对屏蔽低烟无卤线缆</t>
  </si>
  <si>
    <t>FTP-21-7-4P</t>
  </si>
  <si>
    <t>371</t>
  </si>
  <si>
    <t>扁形两芯电话线</t>
  </si>
  <si>
    <r>
      <t>HBYV-1</t>
    </r>
    <r>
      <rPr>
        <sz val="10"/>
        <color indexed="8"/>
        <rFont val="宋体"/>
        <family val="3"/>
        <charset val="134"/>
      </rPr>
      <t xml:space="preserve"> ×</t>
    </r>
    <r>
      <rPr>
        <sz val="10"/>
        <color indexed="8"/>
        <rFont val="宋体"/>
        <family val="3"/>
        <charset val="134"/>
      </rPr>
      <t>2</t>
    </r>
    <r>
      <rPr>
        <sz val="10"/>
        <color indexed="8"/>
        <rFont val="宋体"/>
        <family val="3"/>
        <charset val="134"/>
      </rPr>
      <t>×</t>
    </r>
    <r>
      <rPr>
        <sz val="10"/>
        <color indexed="8"/>
        <rFont val="宋体"/>
        <family val="3"/>
        <charset val="134"/>
      </rPr>
      <t>0.4</t>
    </r>
    <r>
      <rPr>
        <sz val="10"/>
        <color indexed="8"/>
        <rFont val="宋体"/>
        <family val="3"/>
        <charset val="134"/>
      </rPr>
      <t xml:space="preserve">mm2 </t>
    </r>
  </si>
  <si>
    <t>372</t>
  </si>
  <si>
    <t>扁形四芯电话线</t>
  </si>
  <si>
    <r>
      <t>HBYV-J-2</t>
    </r>
    <r>
      <rPr>
        <sz val="10"/>
        <color indexed="8"/>
        <rFont val="宋体"/>
        <family val="3"/>
        <charset val="134"/>
      </rPr>
      <t xml:space="preserve"> ×</t>
    </r>
    <r>
      <rPr>
        <sz val="10"/>
        <color indexed="8"/>
        <rFont val="宋体"/>
        <family val="3"/>
        <charset val="134"/>
      </rPr>
      <t>2</t>
    </r>
    <r>
      <rPr>
        <sz val="10"/>
        <color indexed="8"/>
        <rFont val="宋体"/>
        <family val="3"/>
        <charset val="134"/>
      </rPr>
      <t>×</t>
    </r>
    <r>
      <rPr>
        <sz val="10"/>
        <color indexed="8"/>
        <rFont val="宋体"/>
        <family val="3"/>
        <charset val="134"/>
      </rPr>
      <t>0.4</t>
    </r>
    <r>
      <rPr>
        <sz val="10"/>
        <color indexed="8"/>
        <rFont val="宋体"/>
        <family val="3"/>
        <charset val="134"/>
      </rPr>
      <t xml:space="preserve">mm2 </t>
    </r>
  </si>
  <si>
    <t>373</t>
  </si>
  <si>
    <t>高强螺栓</t>
  </si>
  <si>
    <t>M14</t>
  </si>
  <si>
    <t>套</t>
  </si>
  <si>
    <t>374</t>
  </si>
  <si>
    <t>M20</t>
  </si>
  <si>
    <t>375</t>
  </si>
  <si>
    <t>M24</t>
  </si>
  <si>
    <t>376</t>
  </si>
  <si>
    <t>倒锥形化学锚栓</t>
  </si>
  <si>
    <t>M16</t>
  </si>
  <si>
    <t>377</t>
  </si>
  <si>
    <t>378</t>
  </si>
  <si>
    <t>镀锌防火桥架</t>
  </si>
  <si>
    <t>100*50（带隔板，涂防火涂料）</t>
  </si>
  <si>
    <t>379</t>
  </si>
  <si>
    <t>100*150（带隔板，涂防火涂料）</t>
  </si>
  <si>
    <t>380</t>
  </si>
  <si>
    <t>200*100（带隔板，涂防火涂料）</t>
  </si>
  <si>
    <t>381</t>
  </si>
  <si>
    <t>200*150（带隔板，涂防火涂料）</t>
  </si>
  <si>
    <t>382</t>
  </si>
  <si>
    <t>300*150（带隔板，涂防火涂料）</t>
  </si>
  <si>
    <t>383</t>
  </si>
  <si>
    <t>400*150（带隔板，涂防火涂料）</t>
  </si>
  <si>
    <t>384</t>
  </si>
  <si>
    <t>500*100（带隔板，涂防火涂料）</t>
  </si>
  <si>
    <t>385</t>
  </si>
  <si>
    <t>500*150（带隔板，涂防火涂料）</t>
  </si>
  <si>
    <t>386</t>
  </si>
  <si>
    <t>钢制镀锌桥架</t>
  </si>
  <si>
    <t>50*50</t>
  </si>
  <si>
    <t>387</t>
  </si>
  <si>
    <t>100*50</t>
  </si>
  <si>
    <t>388</t>
  </si>
  <si>
    <t>200*100</t>
  </si>
  <si>
    <t>400*150</t>
  </si>
  <si>
    <t>500*150</t>
  </si>
  <si>
    <t>600*150</t>
  </si>
  <si>
    <t>800*150</t>
  </si>
  <si>
    <r>
      <t>3</t>
    </r>
    <r>
      <rPr>
        <sz val="9"/>
        <color indexed="8"/>
        <rFont val="宋体"/>
        <family val="3"/>
        <charset val="134"/>
      </rPr>
      <t>93</t>
    </r>
  </si>
  <si>
    <t>防火喷塑钢制桥架</t>
  </si>
  <si>
    <r>
      <t>3</t>
    </r>
    <r>
      <rPr>
        <sz val="9"/>
        <color indexed="8"/>
        <rFont val="宋体"/>
        <family val="3"/>
        <charset val="134"/>
      </rPr>
      <t>94</t>
    </r>
  </si>
  <si>
    <t>100*100</t>
  </si>
  <si>
    <r>
      <t>3</t>
    </r>
    <r>
      <rPr>
        <sz val="9"/>
        <color indexed="8"/>
        <rFont val="宋体"/>
        <family val="3"/>
        <charset val="134"/>
      </rPr>
      <t>95</t>
    </r>
  </si>
  <si>
    <r>
      <t>3</t>
    </r>
    <r>
      <rPr>
        <sz val="9"/>
        <color indexed="8"/>
        <rFont val="宋体"/>
        <family val="3"/>
        <charset val="134"/>
      </rPr>
      <t>96</t>
    </r>
  </si>
  <si>
    <t>200*150</t>
  </si>
  <si>
    <r>
      <t>3</t>
    </r>
    <r>
      <rPr>
        <sz val="9"/>
        <color indexed="8"/>
        <rFont val="宋体"/>
        <family val="3"/>
        <charset val="134"/>
      </rPr>
      <t>97</t>
    </r>
  </si>
  <si>
    <t>300*100</t>
  </si>
  <si>
    <r>
      <t>3</t>
    </r>
    <r>
      <rPr>
        <sz val="9"/>
        <color indexed="8"/>
        <rFont val="宋体"/>
        <family val="3"/>
        <charset val="134"/>
      </rPr>
      <t>98</t>
    </r>
  </si>
  <si>
    <t>300*150</t>
  </si>
  <si>
    <r>
      <t>3</t>
    </r>
    <r>
      <rPr>
        <sz val="9"/>
        <color indexed="8"/>
        <rFont val="宋体"/>
        <family val="3"/>
        <charset val="134"/>
      </rPr>
      <t>99</t>
    </r>
  </si>
  <si>
    <t>300*200</t>
  </si>
  <si>
    <r>
      <t>4</t>
    </r>
    <r>
      <rPr>
        <sz val="9"/>
        <color indexed="8"/>
        <rFont val="宋体"/>
        <family val="3"/>
        <charset val="134"/>
      </rPr>
      <t>00</t>
    </r>
  </si>
  <si>
    <r>
      <t>4</t>
    </r>
    <r>
      <rPr>
        <sz val="9"/>
        <color indexed="8"/>
        <rFont val="宋体"/>
        <family val="3"/>
        <charset val="134"/>
      </rPr>
      <t>01</t>
    </r>
  </si>
  <si>
    <t>400*200</t>
  </si>
  <si>
    <r>
      <t>4</t>
    </r>
    <r>
      <rPr>
        <sz val="9"/>
        <color indexed="8"/>
        <rFont val="宋体"/>
        <family val="3"/>
        <charset val="134"/>
      </rPr>
      <t>02</t>
    </r>
  </si>
  <si>
    <r>
      <t>4</t>
    </r>
    <r>
      <rPr>
        <sz val="9"/>
        <color indexed="8"/>
        <rFont val="宋体"/>
        <family val="3"/>
        <charset val="134"/>
      </rPr>
      <t>03</t>
    </r>
  </si>
  <si>
    <t>500*200</t>
  </si>
  <si>
    <r>
      <t>4</t>
    </r>
    <r>
      <rPr>
        <sz val="9"/>
        <color indexed="8"/>
        <rFont val="宋体"/>
        <family val="3"/>
        <charset val="134"/>
      </rPr>
      <t>04</t>
    </r>
  </si>
  <si>
    <r>
      <t>4</t>
    </r>
    <r>
      <rPr>
        <sz val="9"/>
        <color indexed="8"/>
        <rFont val="宋体"/>
        <family val="3"/>
        <charset val="134"/>
      </rPr>
      <t>05</t>
    </r>
  </si>
  <si>
    <t>四、电、水表</t>
  </si>
  <si>
    <t>单相有功电度表</t>
  </si>
  <si>
    <t>DD28220V10A2.0级</t>
  </si>
  <si>
    <t>只</t>
  </si>
  <si>
    <t>DD28220V30A2.0级</t>
  </si>
  <si>
    <t>旋翼式水表</t>
  </si>
  <si>
    <t>LXS-15CB级</t>
  </si>
  <si>
    <t>LXS-20CB级</t>
  </si>
  <si>
    <t>LXS-25CB级</t>
  </si>
  <si>
    <t>LXS-40CB级</t>
  </si>
  <si>
    <t>LXS-50CB级</t>
  </si>
  <si>
    <t>五、照明、消防、其他器材</t>
  </si>
  <si>
    <t>塑料外壳断路器（三相空开）</t>
  </si>
  <si>
    <t>TGM10-20A</t>
  </si>
  <si>
    <t>TGM10-30A</t>
  </si>
  <si>
    <t>塑料外壳断路器(三相空开）</t>
  </si>
  <si>
    <t>TGM10-40A</t>
  </si>
  <si>
    <t>TGM10-60A</t>
  </si>
  <si>
    <t>TGM10-80A</t>
  </si>
  <si>
    <t>TGM10-100A</t>
  </si>
  <si>
    <t>TGM10-150A</t>
  </si>
  <si>
    <t>TGM10-200A</t>
  </si>
  <si>
    <t>TGM10-250A</t>
  </si>
  <si>
    <t>TGM10-300A</t>
  </si>
  <si>
    <t>TGM10-400A</t>
  </si>
  <si>
    <t>塑壳断路器(单相）</t>
  </si>
  <si>
    <t>DZ15-40/16A</t>
  </si>
  <si>
    <t>DZ15-40/32A</t>
  </si>
  <si>
    <t>DZ15-40/40A</t>
  </si>
  <si>
    <t>一位单控开关</t>
  </si>
  <si>
    <t xml:space="preserve"> 10A</t>
  </si>
  <si>
    <t>二位单控开关</t>
  </si>
  <si>
    <t>红外感应带光控延时开关</t>
  </si>
  <si>
    <t>钢制接线盒</t>
  </si>
  <si>
    <t>86型</t>
  </si>
  <si>
    <t>LED吸顶灯</t>
  </si>
  <si>
    <t>LED12W外径300</t>
  </si>
  <si>
    <t>LED18W外径360</t>
  </si>
  <si>
    <t>消防标志灯</t>
  </si>
  <si>
    <t>LS-BLZD-2LROEI3WS   标志灯</t>
  </si>
  <si>
    <t>消防疏散灯</t>
  </si>
  <si>
    <t>LS-BLZD-2LROEI3WS   疏散灯</t>
  </si>
  <si>
    <t>消防照明应急灯</t>
  </si>
  <si>
    <t>LS-ZFZD-E3WP/XFZ-EP 应急灯</t>
  </si>
  <si>
    <t>单管LED灯</t>
  </si>
  <si>
    <t>三防支架，IP65,1*18W</t>
  </si>
  <si>
    <t>三防支架，IP54,1*18W</t>
  </si>
  <si>
    <t>单管LED应急灯</t>
  </si>
  <si>
    <t>三防支架，IP65，1*18W，应急</t>
  </si>
  <si>
    <t>三防支架，IP54，1*18W，应急</t>
  </si>
  <si>
    <t>LED疏散指示灯</t>
  </si>
  <si>
    <t>三防,IP65，1W</t>
  </si>
  <si>
    <t>三防,IP54，5W</t>
  </si>
  <si>
    <t>电井壁灯</t>
  </si>
  <si>
    <t>8W，配套高效驱动电源</t>
  </si>
  <si>
    <t>10W，配套高效驱动电源</t>
  </si>
  <si>
    <t>LED楼层显示灯</t>
  </si>
  <si>
    <t>3W</t>
  </si>
  <si>
    <t>LED单管T5支架灯</t>
  </si>
  <si>
    <t>1*16W，配套高效驱动电源</t>
  </si>
  <si>
    <t>LED双管T5支架灯</t>
  </si>
  <si>
    <t>2*16W，配套高效驱动电源</t>
  </si>
  <si>
    <t>干粉灭火器</t>
  </si>
  <si>
    <t>ABC3kg</t>
  </si>
  <si>
    <t>具</t>
  </si>
  <si>
    <t>ABC4kg</t>
  </si>
  <si>
    <t>ABC8kg</t>
  </si>
  <si>
    <t>灭火器存放箱</t>
  </si>
  <si>
    <t>4×2</t>
  </si>
  <si>
    <t>室内消火栓箱</t>
  </si>
  <si>
    <t>铝合金 单出水 65mm</t>
  </si>
  <si>
    <t>铝合金 双出水 65mm</t>
  </si>
  <si>
    <t>室外地上消火栓</t>
  </si>
  <si>
    <t>SS100-1.6</t>
  </si>
  <si>
    <t xml:space="preserve">潜污泵  </t>
  </si>
  <si>
    <t xml:space="preserve"> Q=25m³/h，H=10m，N=1.5KW</t>
  </si>
  <si>
    <t>台</t>
  </si>
  <si>
    <t xml:space="preserve"> Q=25m³/h，H=14m，N=3KW</t>
  </si>
  <si>
    <t>水泵接合器</t>
  </si>
  <si>
    <t>DN100</t>
  </si>
  <si>
    <t>消火栓箱自救盘</t>
  </si>
  <si>
    <t>DN65,25米/长</t>
  </si>
  <si>
    <t>湿式报警阀</t>
  </si>
  <si>
    <r>
      <t>Z</t>
    </r>
    <r>
      <rPr>
        <sz val="10"/>
        <color indexed="8"/>
        <rFont val="宋体"/>
        <family val="3"/>
        <charset val="134"/>
      </rPr>
      <t>SFZ-16DN150</t>
    </r>
  </si>
  <si>
    <t xml:space="preserve">电动防烟防火阀 </t>
  </si>
  <si>
    <t>280℃，L*B=600*600mm</t>
  </si>
  <si>
    <t>70℃/280℃，Φ705mm</t>
  </si>
  <si>
    <t>70℃/280℃，L*B=800*800mm</t>
  </si>
  <si>
    <t>水流指示器</t>
  </si>
  <si>
    <r>
      <t>Z</t>
    </r>
    <r>
      <rPr>
        <sz val="10"/>
        <color indexed="8"/>
        <rFont val="宋体"/>
        <family val="3"/>
        <charset val="134"/>
      </rPr>
      <t>SJZDN150</t>
    </r>
  </si>
  <si>
    <t>信号蝶阀</t>
  </si>
  <si>
    <t>ZSXF-D381XDN150</t>
  </si>
  <si>
    <t>喷头</t>
  </si>
  <si>
    <t>68度（不含装饰盘）</t>
  </si>
  <si>
    <t>93度（不含装饰盘）</t>
  </si>
  <si>
    <t>阻火圈</t>
  </si>
  <si>
    <t>木质防火门</t>
  </si>
  <si>
    <t>甲级(含配件）</t>
  </si>
  <si>
    <t>乙级(含配件）</t>
  </si>
  <si>
    <t>丙级(含配件）</t>
  </si>
  <si>
    <t>钢质防火门</t>
  </si>
  <si>
    <t>电动防火卷帘门</t>
  </si>
  <si>
    <t>特级(双轨双帘及安装）</t>
  </si>
  <si>
    <t>不锈钢消防水箱</t>
  </si>
  <si>
    <t>甲级(含配件及安装）</t>
  </si>
  <si>
    <t>温湿度探测器</t>
  </si>
  <si>
    <t>-40~70℃/（0~100%）RH  IP65</t>
  </si>
  <si>
    <t>氧气探测器</t>
  </si>
  <si>
    <t>（0~30%）VOL IP66</t>
  </si>
  <si>
    <t>甲烷探测器</t>
  </si>
  <si>
    <t>(0~100%)LEL IP66</t>
  </si>
  <si>
    <t>硫化氢探测器</t>
  </si>
  <si>
    <t>(0~100)μmol/mol IP66</t>
  </si>
  <si>
    <t>工业防潮型IP网络电话</t>
  </si>
  <si>
    <t>RJ45接口 带箱 IP65</t>
  </si>
  <si>
    <t>光纤紧急电话</t>
  </si>
  <si>
    <t>带防爆箱  IP65</t>
  </si>
  <si>
    <t>微波和被动红外复合入侵探测器</t>
  </si>
  <si>
    <t>含税价
（元）</t>
  </si>
  <si>
    <t>一、花岗岩制品</t>
  </si>
  <si>
    <t>芝麻白花岗岩站石</t>
  </si>
  <si>
    <t>长×30×12cm</t>
  </si>
  <si>
    <t>长×40×12cm</t>
  </si>
  <si>
    <t>长×45×12cm</t>
  </si>
  <si>
    <t>长×30×15cm</t>
  </si>
  <si>
    <t>长×40×15cm</t>
  </si>
  <si>
    <t>长×45×15cm</t>
  </si>
  <si>
    <t>芝麻灰花岗岩站石</t>
  </si>
  <si>
    <t>长×35×15cm</t>
  </si>
  <si>
    <t>芝麻白火烧花岗岩板</t>
  </si>
  <si>
    <t>厚度3cm</t>
  </si>
  <si>
    <t>厚度5cm</t>
  </si>
  <si>
    <t>芝麻白花岗岩盲道板</t>
  </si>
  <si>
    <t>芝麻灰火烧花岗岩板</t>
  </si>
  <si>
    <t>芝麻灰光面花岗岩板</t>
  </si>
  <si>
    <t>芝麻灰花岗岩盲道板</t>
  </si>
  <si>
    <t>芝麻灰花岗岩缘石</t>
  </si>
  <si>
    <t>长×10×10cm</t>
  </si>
  <si>
    <t>芝麻灰花岗岩卧石</t>
  </si>
  <si>
    <t>长×30×7/10cm</t>
  </si>
  <si>
    <t>芝麻白花岗岩车挡</t>
  </si>
  <si>
    <r>
      <t>Φ20×8</t>
    </r>
    <r>
      <rPr>
        <sz val="9"/>
        <rFont val="宋体"/>
        <family val="3"/>
        <charset val="134"/>
      </rPr>
      <t>5</t>
    </r>
    <r>
      <rPr>
        <sz val="9"/>
        <rFont val="宋体"/>
        <family val="3"/>
        <charset val="134"/>
      </rPr>
      <t>cm</t>
    </r>
  </si>
  <si>
    <t>芝麻白花岗岩树池条石</t>
  </si>
  <si>
    <t>长×19×12cm</t>
  </si>
  <si>
    <t>二、混凝土制品</t>
  </si>
  <si>
    <t>砼站石(本色）</t>
  </si>
  <si>
    <r>
      <t>7</t>
    </r>
    <r>
      <rPr>
        <sz val="9"/>
        <rFont val="宋体"/>
        <family val="3"/>
        <charset val="134"/>
      </rPr>
      <t>5</t>
    </r>
    <r>
      <rPr>
        <sz val="9"/>
        <rFont val="宋体"/>
        <family val="3"/>
        <charset val="134"/>
      </rPr>
      <t>×30×10cm</t>
    </r>
  </si>
  <si>
    <r>
      <t>1</t>
    </r>
    <r>
      <rPr>
        <sz val="9"/>
        <rFont val="宋体"/>
        <family val="3"/>
        <charset val="134"/>
      </rPr>
      <t>00</t>
    </r>
    <r>
      <rPr>
        <sz val="9"/>
        <rFont val="宋体"/>
        <family val="3"/>
        <charset val="134"/>
      </rPr>
      <t>×30×10cm</t>
    </r>
  </si>
  <si>
    <r>
      <t>7</t>
    </r>
    <r>
      <rPr>
        <sz val="9"/>
        <rFont val="宋体"/>
        <family val="3"/>
        <charset val="134"/>
      </rPr>
      <t>5</t>
    </r>
    <r>
      <rPr>
        <sz val="9"/>
        <rFont val="宋体"/>
        <family val="3"/>
        <charset val="134"/>
      </rPr>
      <t>×40×10cm</t>
    </r>
  </si>
  <si>
    <t>砼卧石</t>
  </si>
  <si>
    <t>长×30×7/11cm</t>
  </si>
  <si>
    <t>方砖</t>
  </si>
  <si>
    <t>厚度60mm</t>
  </si>
  <si>
    <t>井型植草砖</t>
  </si>
  <si>
    <t>厚度80mm</t>
  </si>
  <si>
    <t>通体彩色步砖</t>
  </si>
  <si>
    <t>表层彩色步砖</t>
  </si>
  <si>
    <t>彩色盲道砖</t>
  </si>
  <si>
    <t>透水砖</t>
  </si>
  <si>
    <t>透水盲道砖</t>
  </si>
  <si>
    <t>检查井混凝土模块砖（直形）</t>
  </si>
  <si>
    <t>标准块300、400、400加长×170</t>
  </si>
  <si>
    <t>检查井混凝土模块砖（转角）</t>
  </si>
  <si>
    <r>
      <t>直角块（折角块）300</t>
    </r>
    <r>
      <rPr>
        <sz val="9"/>
        <rFont val="宋体"/>
        <family val="3"/>
        <charset val="134"/>
      </rPr>
      <t>、</t>
    </r>
    <r>
      <rPr>
        <sz val="9"/>
        <rFont val="宋体"/>
        <family val="3"/>
        <charset val="134"/>
      </rPr>
      <t>400</t>
    </r>
    <r>
      <rPr>
        <sz val="9"/>
        <rFont val="宋体"/>
        <family val="3"/>
        <charset val="134"/>
      </rPr>
      <t>×170</t>
    </r>
  </si>
  <si>
    <t>检查井混凝土模块砖（弧形）</t>
  </si>
  <si>
    <t>内直径Ф700～Ф1500、高度170</t>
  </si>
  <si>
    <r>
      <t>钢筋砼排水管</t>
    </r>
    <r>
      <rPr>
        <b/>
        <sz val="9"/>
        <rFont val="宋体"/>
        <family val="3"/>
        <charset val="134"/>
      </rPr>
      <t>I</t>
    </r>
    <r>
      <rPr>
        <sz val="9"/>
        <rFont val="宋体"/>
        <family val="3"/>
        <charset val="134"/>
      </rPr>
      <t>级(平口）</t>
    </r>
  </si>
  <si>
    <t>DN300</t>
  </si>
  <si>
    <t>DN400</t>
  </si>
  <si>
    <t>DN500</t>
  </si>
  <si>
    <t>DN600</t>
  </si>
  <si>
    <t>DN800</t>
  </si>
  <si>
    <t>DN1000</t>
  </si>
  <si>
    <t>DN1200</t>
  </si>
  <si>
    <t>DN1350</t>
  </si>
  <si>
    <t>DN1500</t>
  </si>
  <si>
    <r>
      <t>钢筋砼排水管</t>
    </r>
    <r>
      <rPr>
        <b/>
        <sz val="9"/>
        <rFont val="宋体"/>
        <family val="3"/>
        <charset val="134"/>
      </rPr>
      <t>II</t>
    </r>
    <r>
      <rPr>
        <sz val="9"/>
        <rFont val="宋体"/>
        <family val="3"/>
        <charset val="134"/>
      </rPr>
      <t>级(平口）</t>
    </r>
  </si>
  <si>
    <r>
      <t>钢筋砼排水管</t>
    </r>
    <r>
      <rPr>
        <b/>
        <sz val="9"/>
        <rFont val="宋体"/>
        <family val="3"/>
        <charset val="134"/>
      </rPr>
      <t>I</t>
    </r>
    <r>
      <rPr>
        <sz val="9"/>
        <rFont val="宋体"/>
        <family val="3"/>
        <charset val="134"/>
      </rPr>
      <t>级(承插口）</t>
    </r>
  </si>
  <si>
    <t>DN300×40</t>
  </si>
  <si>
    <t>DN400×45</t>
  </si>
  <si>
    <t>DN500×55</t>
  </si>
  <si>
    <t>DN600×60</t>
  </si>
  <si>
    <t>DN800×80</t>
  </si>
  <si>
    <t>DN1000×100</t>
  </si>
  <si>
    <t>DN1200×120</t>
  </si>
  <si>
    <r>
      <t>钢筋砼排水管</t>
    </r>
    <r>
      <rPr>
        <b/>
        <sz val="9"/>
        <rFont val="宋体"/>
        <family val="3"/>
        <charset val="134"/>
      </rPr>
      <t>II</t>
    </r>
    <r>
      <rPr>
        <sz val="9"/>
        <rFont val="宋体"/>
        <family val="3"/>
        <charset val="134"/>
      </rPr>
      <t>级(承插口）</t>
    </r>
  </si>
  <si>
    <r>
      <t>钢筋砼排水管</t>
    </r>
    <r>
      <rPr>
        <b/>
        <sz val="9"/>
        <rFont val="宋体"/>
        <family val="3"/>
        <charset val="134"/>
      </rPr>
      <t>II</t>
    </r>
    <r>
      <rPr>
        <sz val="9"/>
        <rFont val="宋体"/>
        <family val="3"/>
        <charset val="134"/>
      </rPr>
      <t>级（企口）</t>
    </r>
  </si>
  <si>
    <t>DN1350×135</t>
  </si>
  <si>
    <t>DN1500×150</t>
  </si>
  <si>
    <t>DN1650×165</t>
  </si>
  <si>
    <t>DN1800×180</t>
  </si>
  <si>
    <t>DN2000×200</t>
  </si>
  <si>
    <t>三、井盖、座</t>
  </si>
  <si>
    <t>四防球墨铸铁井盖、井座</t>
  </si>
  <si>
    <t>D700承载力250KN</t>
  </si>
  <si>
    <t>D800承载力250KN</t>
  </si>
  <si>
    <t>五防双层球墨铸铁井盖、座</t>
  </si>
  <si>
    <t>D700承载力36吨</t>
  </si>
  <si>
    <t>D900承载力36吨</t>
  </si>
  <si>
    <t>隐形铸铁井盖</t>
  </si>
  <si>
    <t>1000×1000</t>
  </si>
  <si>
    <t>隐形树脂井盖</t>
  </si>
  <si>
    <t>球墨铸铁检查井（盖座）</t>
  </si>
  <si>
    <r>
      <t>D</t>
    </r>
    <r>
      <rPr>
        <sz val="9"/>
        <rFont val="宋体"/>
        <family val="3"/>
        <charset val="134"/>
      </rPr>
      <t>800重型（荷载36吨）带锁</t>
    </r>
  </si>
  <si>
    <r>
      <t>D</t>
    </r>
    <r>
      <rPr>
        <sz val="9"/>
        <rFont val="宋体"/>
        <family val="3"/>
        <charset val="134"/>
      </rPr>
      <t>700重型（荷载36吨）带锁</t>
    </r>
  </si>
  <si>
    <r>
      <t>D</t>
    </r>
    <r>
      <rPr>
        <sz val="9"/>
        <rFont val="宋体"/>
        <family val="3"/>
        <charset val="134"/>
      </rPr>
      <t>700轻型（荷载21吨）带锁</t>
    </r>
  </si>
  <si>
    <r>
      <t>D</t>
    </r>
    <r>
      <rPr>
        <sz val="9"/>
        <rFont val="宋体"/>
        <family val="3"/>
        <charset val="134"/>
      </rPr>
      <t>600重型(荷载21吨）带锁</t>
    </r>
  </si>
  <si>
    <t>球墨铸铁进水方井（盖座）</t>
  </si>
  <si>
    <t>750×500×60重型/25吨带锁</t>
  </si>
  <si>
    <t>普通铸铁方井井盖、井座</t>
  </si>
  <si>
    <t>500×500×60承载力250KN</t>
  </si>
  <si>
    <t>500×500×60承载力400KN</t>
  </si>
  <si>
    <t>600×600×60承载力250KN</t>
  </si>
  <si>
    <t>600×600×60承载力400KN</t>
  </si>
  <si>
    <t>灰口铸铁检查井（盖座）</t>
  </si>
  <si>
    <t>D700(160公斤）</t>
  </si>
  <si>
    <t>D700(140公斤）</t>
  </si>
  <si>
    <t>D700(120公斤）</t>
  </si>
  <si>
    <t>灰口铸铁进水方井(盖座）</t>
  </si>
  <si>
    <t>750×500×60 重型(95公斤）</t>
  </si>
  <si>
    <t>750×500×60(75公斤）</t>
  </si>
  <si>
    <t>复合材料检查井（盖座）</t>
  </si>
  <si>
    <t>D700重型（10cm厚）</t>
  </si>
  <si>
    <t>复合进水方井（盖座）</t>
  </si>
  <si>
    <t>750×450 重型/25吨</t>
  </si>
  <si>
    <t>复合材料重型窨井盖、座</t>
  </si>
  <si>
    <t>700-Z</t>
  </si>
  <si>
    <t>700-P</t>
  </si>
  <si>
    <t xml:space="preserve">600×600-P </t>
  </si>
  <si>
    <t xml:space="preserve">500×500-P </t>
  </si>
  <si>
    <t xml:space="preserve">400×400-P </t>
  </si>
  <si>
    <t xml:space="preserve">350×350-P </t>
  </si>
  <si>
    <t>复合材料水箅</t>
  </si>
  <si>
    <t>750×450×40</t>
  </si>
  <si>
    <t>680×380×40</t>
  </si>
  <si>
    <t>600×400×40</t>
  </si>
  <si>
    <t>500×400×40</t>
  </si>
  <si>
    <t>400×400×40</t>
  </si>
  <si>
    <t>450×300×40</t>
  </si>
  <si>
    <t>350×250×40</t>
  </si>
  <si>
    <t>四、电力电线套管</t>
  </si>
  <si>
    <r>
      <t>PVC</t>
    </r>
    <r>
      <rPr>
        <sz val="9"/>
        <rFont val="宋体"/>
        <family val="3"/>
        <charset val="134"/>
      </rPr>
      <t>阻燃套管</t>
    </r>
  </si>
  <si>
    <t>D200×5</t>
  </si>
  <si>
    <t>D200×4</t>
  </si>
  <si>
    <t>D160×5</t>
  </si>
  <si>
    <t>D160×4</t>
  </si>
  <si>
    <t>D110×4</t>
  </si>
  <si>
    <t>D110×3.5</t>
  </si>
  <si>
    <t>D75×2.3</t>
  </si>
  <si>
    <r>
      <t>PVC</t>
    </r>
    <r>
      <rPr>
        <sz val="9"/>
        <rFont val="宋体"/>
        <family val="3"/>
        <charset val="134"/>
      </rPr>
      <t>波纹套管</t>
    </r>
  </si>
  <si>
    <r>
      <t>D</t>
    </r>
    <r>
      <rPr>
        <sz val="9"/>
        <rFont val="宋体"/>
        <family val="3"/>
        <charset val="134"/>
      </rPr>
      <t>110</t>
    </r>
  </si>
  <si>
    <t>玻璃钢管</t>
  </si>
  <si>
    <t>Φ50×5</t>
  </si>
  <si>
    <t>Φ100×5</t>
  </si>
  <si>
    <t>Φ150×5</t>
  </si>
  <si>
    <t>Φ200×5</t>
  </si>
  <si>
    <t>五、沥青、石油产品</t>
  </si>
  <si>
    <t>道路石油沥青</t>
  </si>
  <si>
    <t>A级70号</t>
  </si>
  <si>
    <t>SBS改性沥青</t>
  </si>
  <si>
    <t>SBS-I-D</t>
  </si>
  <si>
    <t>六、其他</t>
  </si>
  <si>
    <t>透水复合土工布</t>
  </si>
  <si>
    <r>
      <t>200</t>
    </r>
    <r>
      <rPr>
        <sz val="9"/>
        <rFont val="宋体"/>
        <family val="3"/>
        <charset val="134"/>
      </rPr>
      <t>克/平方</t>
    </r>
  </si>
  <si>
    <r>
      <t>300</t>
    </r>
    <r>
      <rPr>
        <sz val="9"/>
        <rFont val="宋体"/>
        <family val="3"/>
        <charset val="134"/>
      </rPr>
      <t>克/平方</t>
    </r>
  </si>
  <si>
    <t>土工格栅</t>
  </si>
  <si>
    <t>单向</t>
  </si>
  <si>
    <t>双向</t>
  </si>
  <si>
    <t>三维植被网</t>
  </si>
  <si>
    <r>
      <t>em</t>
    </r>
    <r>
      <rPr>
        <vertAlign val="subscript"/>
        <sz val="9"/>
        <rFont val="宋体"/>
        <family val="3"/>
        <charset val="134"/>
      </rPr>
      <t>2</t>
    </r>
    <r>
      <rPr>
        <sz val="9"/>
        <rFont val="宋体"/>
        <family val="3"/>
        <charset val="134"/>
      </rPr>
      <t>,em</t>
    </r>
    <r>
      <rPr>
        <vertAlign val="subscript"/>
        <sz val="9"/>
        <rFont val="宋体"/>
        <family val="3"/>
        <charset val="134"/>
      </rPr>
      <t>3</t>
    </r>
    <r>
      <rPr>
        <sz val="9"/>
        <rFont val="宋体"/>
        <family val="3"/>
        <charset val="134"/>
      </rPr>
      <t xml:space="preserve"> ,em</t>
    </r>
    <r>
      <rPr>
        <vertAlign val="subscript"/>
        <sz val="9"/>
        <rFont val="宋体"/>
        <family val="3"/>
        <charset val="134"/>
      </rPr>
      <t>4</t>
    </r>
    <r>
      <rPr>
        <sz val="9"/>
        <rFont val="宋体"/>
        <family val="3"/>
        <charset val="134"/>
      </rPr>
      <t>,em</t>
    </r>
    <r>
      <rPr>
        <vertAlign val="subscript"/>
        <sz val="9"/>
        <rFont val="宋体"/>
        <family val="3"/>
        <charset val="134"/>
      </rPr>
      <t>5</t>
    </r>
  </si>
  <si>
    <t>复合土工膜（防水型）</t>
  </si>
  <si>
    <r>
      <t>250</t>
    </r>
    <r>
      <rPr>
        <sz val="9"/>
        <rFont val="宋体"/>
        <family val="3"/>
        <charset val="134"/>
      </rPr>
      <t>G/m</t>
    </r>
    <r>
      <rPr>
        <vertAlign val="superscript"/>
        <sz val="9"/>
        <rFont val="宋体"/>
        <family val="3"/>
        <charset val="134"/>
      </rPr>
      <t>2</t>
    </r>
    <r>
      <rPr>
        <sz val="9"/>
        <rFont val="宋体"/>
        <family val="3"/>
        <charset val="134"/>
      </rPr>
      <t>幅宽4米</t>
    </r>
  </si>
  <si>
    <t>背贴式止水带</t>
  </si>
  <si>
    <t>300×6×30mm</t>
  </si>
  <si>
    <t>钢板橡胶腻子型止水带</t>
  </si>
  <si>
    <t>200×6×0. 6mm</t>
  </si>
  <si>
    <t>橡胶止水带</t>
  </si>
  <si>
    <r>
      <t>300×6</t>
    </r>
    <r>
      <rPr>
        <sz val="9"/>
        <rFont val="宋体"/>
        <family val="3"/>
        <charset val="134"/>
      </rPr>
      <t>～</t>
    </r>
    <r>
      <rPr>
        <sz val="9"/>
        <rFont val="宋体"/>
        <family val="3"/>
        <charset val="134"/>
      </rPr>
      <t>30mm</t>
    </r>
  </si>
  <si>
    <t>七、管材</t>
  </si>
  <si>
    <r>
      <t>环钢度8KN/m</t>
    </r>
    <r>
      <rPr>
        <b/>
        <vertAlign val="superscript"/>
        <sz val="9"/>
        <rFont val="宋体"/>
        <family val="3"/>
        <charset val="134"/>
      </rPr>
      <t>2</t>
    </r>
  </si>
  <si>
    <r>
      <t>环钢度10KN/m</t>
    </r>
    <r>
      <rPr>
        <b/>
        <vertAlign val="superscript"/>
        <sz val="9"/>
        <rFont val="宋体"/>
        <family val="3"/>
        <charset val="134"/>
      </rPr>
      <t>2</t>
    </r>
  </si>
  <si>
    <t>除税价
（元）</t>
  </si>
  <si>
    <r>
      <t>HDPE</t>
    </r>
    <r>
      <rPr>
        <sz val="9"/>
        <rFont val="宋体"/>
        <family val="3"/>
        <charset val="134"/>
      </rPr>
      <t>钢带增强螺旋波纹管</t>
    </r>
  </si>
  <si>
    <r>
      <t>DN</t>
    </r>
    <r>
      <rPr>
        <sz val="9"/>
        <rFont val="宋体"/>
        <family val="3"/>
        <charset val="134"/>
      </rPr>
      <t>300</t>
    </r>
  </si>
  <si>
    <r>
      <t>DN</t>
    </r>
    <r>
      <rPr>
        <sz val="9"/>
        <rFont val="宋体"/>
        <family val="3"/>
        <charset val="134"/>
      </rPr>
      <t>400</t>
    </r>
  </si>
  <si>
    <r>
      <t>DN</t>
    </r>
    <r>
      <rPr>
        <sz val="9"/>
        <rFont val="宋体"/>
        <family val="3"/>
        <charset val="134"/>
      </rPr>
      <t>500</t>
    </r>
  </si>
  <si>
    <r>
      <t>DN</t>
    </r>
    <r>
      <rPr>
        <sz val="9"/>
        <rFont val="宋体"/>
        <family val="3"/>
        <charset val="134"/>
      </rPr>
      <t>600</t>
    </r>
  </si>
  <si>
    <r>
      <t>DN</t>
    </r>
    <r>
      <rPr>
        <sz val="9"/>
        <rFont val="宋体"/>
        <family val="3"/>
        <charset val="134"/>
      </rPr>
      <t>700</t>
    </r>
  </si>
  <si>
    <r>
      <t>DN</t>
    </r>
    <r>
      <rPr>
        <sz val="9"/>
        <rFont val="宋体"/>
        <family val="3"/>
        <charset val="134"/>
      </rPr>
      <t>800</t>
    </r>
  </si>
  <si>
    <r>
      <t>DN</t>
    </r>
    <r>
      <rPr>
        <sz val="9"/>
        <rFont val="宋体"/>
        <family val="3"/>
        <charset val="134"/>
      </rPr>
      <t>900</t>
    </r>
  </si>
  <si>
    <r>
      <t>DN</t>
    </r>
    <r>
      <rPr>
        <sz val="9"/>
        <rFont val="宋体"/>
        <family val="3"/>
        <charset val="134"/>
      </rPr>
      <t>1000</t>
    </r>
  </si>
  <si>
    <r>
      <t>DN</t>
    </r>
    <r>
      <rPr>
        <sz val="9"/>
        <rFont val="宋体"/>
        <family val="3"/>
        <charset val="134"/>
      </rPr>
      <t>1100</t>
    </r>
  </si>
  <si>
    <r>
      <t>DN</t>
    </r>
    <r>
      <rPr>
        <sz val="9"/>
        <rFont val="宋体"/>
        <family val="3"/>
        <charset val="134"/>
      </rPr>
      <t>1200</t>
    </r>
  </si>
  <si>
    <r>
      <t>DN</t>
    </r>
    <r>
      <rPr>
        <sz val="9"/>
        <rFont val="宋体"/>
        <family val="3"/>
        <charset val="134"/>
      </rPr>
      <t>1300</t>
    </r>
  </si>
  <si>
    <r>
      <t>DN</t>
    </r>
    <r>
      <rPr>
        <sz val="9"/>
        <rFont val="宋体"/>
        <family val="3"/>
        <charset val="134"/>
      </rPr>
      <t>1400</t>
    </r>
  </si>
  <si>
    <r>
      <t>DN</t>
    </r>
    <r>
      <rPr>
        <sz val="9"/>
        <rFont val="宋体"/>
        <family val="3"/>
        <charset val="134"/>
      </rPr>
      <t>1500</t>
    </r>
  </si>
  <si>
    <r>
      <t>DN</t>
    </r>
    <r>
      <rPr>
        <sz val="9"/>
        <rFont val="宋体"/>
        <family val="3"/>
        <charset val="134"/>
      </rPr>
      <t>1600</t>
    </r>
  </si>
  <si>
    <r>
      <t>DN</t>
    </r>
    <r>
      <rPr>
        <sz val="9"/>
        <rFont val="宋体"/>
        <family val="3"/>
        <charset val="134"/>
      </rPr>
      <t>1800</t>
    </r>
  </si>
  <si>
    <r>
      <t>DN</t>
    </r>
    <r>
      <rPr>
        <sz val="9"/>
        <rFont val="宋体"/>
        <family val="3"/>
        <charset val="134"/>
      </rPr>
      <t>2000</t>
    </r>
  </si>
  <si>
    <t>HDPE高密度聚乙烯双壁波纹管</t>
  </si>
  <si>
    <t>DN200</t>
  </si>
  <si>
    <t>HDPE高密度聚乙烯缠绕结构壁B型管</t>
  </si>
  <si>
    <t>鄂州市2026年4月普通商品混凝土综合价格信息</t>
  </si>
  <si>
    <t xml:space="preserve">
单位</t>
  </si>
  <si>
    <t>普通商品混凝土</t>
  </si>
  <si>
    <t xml:space="preserve">强度等级C15
碎石5～31.5mm
                                                                                                                                                                                                                                                                         </t>
  </si>
  <si>
    <t xml:space="preserve">强度等级C20
碎石5～31.5mm
</t>
  </si>
  <si>
    <t xml:space="preserve">强度等级C25
碎石5～31.5mm
                                           </t>
  </si>
  <si>
    <t xml:space="preserve">强度等级C30
碎石5～31.5mm
                                           </t>
  </si>
  <si>
    <t xml:space="preserve">强度等级C35
碎石5～31.5mm
</t>
  </si>
  <si>
    <t xml:space="preserve">强度等级C40
碎石5～31.5mm
</t>
  </si>
  <si>
    <t xml:space="preserve">强度等级C45
碎石5～31.5mm
</t>
  </si>
  <si>
    <t xml:space="preserve">强度等级C50
碎石5～31.5mm
</t>
  </si>
  <si>
    <r>
      <t>强度等级C5</t>
    </r>
    <r>
      <rPr>
        <sz val="11"/>
        <rFont val="宋体"/>
        <family val="3"/>
        <charset val="134"/>
      </rPr>
      <t>5</t>
    </r>
    <r>
      <rPr>
        <sz val="11"/>
        <rFont val="宋体"/>
        <family val="3"/>
        <charset val="134"/>
      </rPr>
      <t xml:space="preserve">
碎石5～31.5mm
</t>
    </r>
  </si>
  <si>
    <r>
      <t>强度等级C60</t>
    </r>
    <r>
      <rPr>
        <sz val="11"/>
        <rFont val="宋体"/>
        <family val="3"/>
        <charset val="134"/>
      </rPr>
      <t xml:space="preserve">
碎石5～31.5mm
</t>
    </r>
  </si>
  <si>
    <r>
      <t>注:1、根据财税〔2026〕10号文件规定，</t>
    </r>
    <r>
      <rPr>
        <sz val="10"/>
        <rFont val="宋体"/>
        <family val="3"/>
        <charset val="134"/>
      </rPr>
      <t>商品混凝土综合价格</t>
    </r>
    <r>
      <rPr>
        <sz val="10"/>
        <rFont val="宋体"/>
        <family val="3"/>
        <charset val="134"/>
      </rPr>
      <t>按13%增值税计算。该综合价格仅作为编制造价文件的参考，市场主体做出相关决策前，应该充分考虑市场风险因素并询价。</t>
    </r>
  </si>
  <si>
    <t>2、以上价格含15公里以内的基本运距运输费，超运距每公里增加运输费1.2元/立方米，不含泵送费。</t>
  </si>
  <si>
    <t>3、泵送费按20元/立方米 (综合取定）。</t>
  </si>
  <si>
    <t>鄂州市2026年4月沥青商品混凝土综合价格信息</t>
  </si>
  <si>
    <t>粗粒式沥青混凝土</t>
  </si>
  <si>
    <t>AC-30</t>
  </si>
  <si>
    <t>m3</t>
  </si>
  <si>
    <t>AC-25</t>
  </si>
  <si>
    <t>中粒式沥青混凝土</t>
  </si>
  <si>
    <t>AC-20</t>
  </si>
  <si>
    <t>AC-16</t>
  </si>
  <si>
    <t>细粒式沥青混凝土</t>
  </si>
  <si>
    <t>AC-13</t>
  </si>
  <si>
    <t>AC-10</t>
  </si>
  <si>
    <t>改性中粒式沥青混凝土</t>
  </si>
  <si>
    <t>改性细粒式沥青混凝土</t>
  </si>
  <si>
    <r>
      <t>备注:</t>
    </r>
    <r>
      <rPr>
        <sz val="10"/>
        <rFont val="宋体"/>
        <family val="3"/>
        <charset val="134"/>
      </rPr>
      <t>以上价格含</t>
    </r>
    <r>
      <rPr>
        <sz val="10"/>
        <rFont val="Arial"/>
        <family val="2"/>
      </rPr>
      <t>15</t>
    </r>
    <r>
      <rPr>
        <sz val="10"/>
        <rFont val="宋体"/>
        <family val="3"/>
        <charset val="134"/>
      </rPr>
      <t>公里以内的基本运距运输费。运距超过</t>
    </r>
    <r>
      <rPr>
        <sz val="10"/>
        <rFont val="Arial"/>
        <family val="2"/>
      </rPr>
      <t>15</t>
    </r>
    <r>
      <rPr>
        <sz val="10"/>
        <rFont val="宋体"/>
        <family val="3"/>
        <charset val="134"/>
      </rPr>
      <t>公里时，使用后八轮运输车运输时，超运距每公里增加运输费</t>
    </r>
    <r>
      <rPr>
        <sz val="10"/>
        <rFont val="Arial"/>
        <family val="2"/>
      </rPr>
      <t>3.0</t>
    </r>
    <r>
      <rPr>
        <sz val="10"/>
        <rFont val="宋体"/>
        <family val="3"/>
        <charset val="134"/>
      </rPr>
      <t>元</t>
    </r>
    <r>
      <rPr>
        <sz val="10"/>
        <rFont val="Arial"/>
        <family val="2"/>
      </rPr>
      <t>/</t>
    </r>
    <r>
      <rPr>
        <sz val="10"/>
        <rFont val="宋体"/>
        <family val="3"/>
        <charset val="134"/>
      </rPr>
      <t>立方米，不足一公里按</t>
    </r>
    <r>
      <rPr>
        <sz val="10"/>
        <rFont val="Arial"/>
        <family val="2"/>
      </rPr>
      <t>1</t>
    </r>
    <r>
      <rPr>
        <sz val="10"/>
        <rFont val="宋体"/>
        <family val="3"/>
        <charset val="134"/>
      </rPr>
      <t>公里计取。使用其他车辆运输时，由甲乙双方据实协商确定运输费用。</t>
    </r>
  </si>
  <si>
    <r>
      <t>鄂州市2026年4</t>
    </r>
    <r>
      <rPr>
        <b/>
        <sz val="18"/>
        <color indexed="8"/>
        <rFont val="宋体"/>
        <family val="3"/>
        <charset val="134"/>
      </rPr>
      <t>月预拌砂浆综合价格信息</t>
    </r>
  </si>
  <si>
    <t>干混砌筑砂浆（散装）</t>
  </si>
  <si>
    <t>DMM5.0</t>
  </si>
  <si>
    <t>M2.5、M5混合砂浆；M2.5、M5水泥砂浆</t>
  </si>
  <si>
    <t>DMM7.5</t>
  </si>
  <si>
    <t>M7.5混合砂浆、M7.5水泥砂浆</t>
  </si>
  <si>
    <t>DMM10</t>
  </si>
  <si>
    <t>M10.0混合砂浆、M10.0水泥砂浆</t>
  </si>
  <si>
    <t>DMM15</t>
  </si>
  <si>
    <t>M15.0水泥砂浆</t>
  </si>
  <si>
    <t>DMM20</t>
  </si>
  <si>
    <t>M20.0水泥砂浆</t>
  </si>
  <si>
    <t>DMM25</t>
  </si>
  <si>
    <t>DMM30</t>
  </si>
  <si>
    <t>干混抹灰砂浆（散装）</t>
  </si>
  <si>
    <t>DPM5.0</t>
  </si>
  <si>
    <t>1∶1∶6、1∶1∶5、1∶2∶1、1∶2∶3、1∶2∶6、1∶3∶9混合砂浆</t>
  </si>
  <si>
    <t>DPM10</t>
  </si>
  <si>
    <t>1∶1∶4混合砂浆</t>
  </si>
  <si>
    <t>DPM15</t>
  </si>
  <si>
    <t>1∶1∶3混合砂浆、1∶3、1∶4水泥砂浆</t>
  </si>
  <si>
    <t>DPM20</t>
  </si>
  <si>
    <t>1∶1∶2、1∶1∶1、1∶0.5∶5、1∶0.5∶4、1∶0.5∶3、1∶0.5∶2、1∶0.5∶1、1∶0.3∶3、1∶0.2∶2混合砂浆；1∶2、1∶2.5、1∶1.5、1∶1水泥砂浆</t>
  </si>
  <si>
    <t>干混地坪砂浆（散装）</t>
  </si>
  <si>
    <t>DSM15</t>
  </si>
  <si>
    <t>DSM20</t>
  </si>
  <si>
    <t>DSM25</t>
  </si>
  <si>
    <t>备注：1.以上价格含25公里以内的基本运距运输费，超运距每公里增加运输费0.6元/吨。本价格不含砂浆筒仓费，移动筒仓租赁费参考标准：50元/天.套。2.包装产品在散装产品出厂价基础上，每吨增加包装袋费用32元，包装人工费12元，上下力资费18元。包装砂浆的运输费由供需双方根据实际情况，合理协商确定。</t>
  </si>
  <si>
    <r>
      <t>鄂州市2026年</t>
    </r>
    <r>
      <rPr>
        <b/>
        <sz val="20"/>
        <color indexed="8"/>
        <rFont val="宋体"/>
        <family val="3"/>
        <charset val="134"/>
      </rPr>
      <t>4</t>
    </r>
    <r>
      <rPr>
        <b/>
        <sz val="20"/>
        <color indexed="8"/>
        <rFont val="宋体"/>
        <family val="3"/>
        <charset val="134"/>
      </rPr>
      <t>月装配式建筑PC构件综合价格信息</t>
    </r>
  </si>
  <si>
    <t>构件类型</t>
  </si>
  <si>
    <t>含钢量（kg)</t>
  </si>
  <si>
    <t>装配式实心剪力墙外墙板</t>
  </si>
  <si>
    <r>
      <t>m</t>
    </r>
    <r>
      <rPr>
        <vertAlign val="superscript"/>
        <sz val="11"/>
        <color indexed="8"/>
        <rFont val="宋体"/>
        <family val="3"/>
        <charset val="134"/>
      </rPr>
      <t>3</t>
    </r>
  </si>
  <si>
    <t>装配式实心剪力墙内墙板</t>
  </si>
  <si>
    <t>装配式叠合梁</t>
  </si>
  <si>
    <t>装配式叠合板</t>
  </si>
  <si>
    <t>装配式预制楼梯</t>
  </si>
  <si>
    <t>装配式预制阳台板</t>
  </si>
  <si>
    <t>装配式预制空调板</t>
  </si>
  <si>
    <t>装配式预制外挂板</t>
  </si>
  <si>
    <t>装配式预制隔板</t>
  </si>
  <si>
    <t xml:space="preserve">备注： </t>
  </si>
  <si>
    <r>
      <t>1.该PC构件信息价含构件出厂价、上车及运杂费、运输损耗及采购保管费，综合考虑30公里以内运输费，超运距每公里增加运输费2元/m</t>
    </r>
    <r>
      <rPr>
        <vertAlign val="superscript"/>
        <sz val="11"/>
        <color indexed="8"/>
        <rFont val="宋体"/>
        <family val="3"/>
        <charset val="134"/>
      </rPr>
      <t>3</t>
    </r>
    <r>
      <rPr>
        <sz val="11"/>
        <color indexed="8"/>
        <rFont val="宋体"/>
        <family val="3"/>
        <charset val="134"/>
      </rPr>
      <t>（含税）。</t>
    </r>
  </si>
  <si>
    <t>2.以上PC构件混凝土是按C30等级确定。如强度等级不同，可按混凝土信息价差价调整。</t>
  </si>
  <si>
    <t>3.如果实际构件含钢量与以上PC构件含钢量不同，可根据钢筋量差按当期钢材信息价调整。</t>
  </si>
  <si>
    <t>4.以上PC构件信息价不含施工现场的卸车费、堆放费用、平行检测费。</t>
  </si>
  <si>
    <t>鄂州市2026年4月装配式钢构件综合价格信息</t>
  </si>
  <si>
    <t>型号</t>
  </si>
  <si>
    <t>成品H钢柱</t>
  </si>
  <si>
    <t>Q355B</t>
  </si>
  <si>
    <t>成品H钢梁、吊车梁</t>
  </si>
  <si>
    <t>成品钢檩条</t>
  </si>
  <si>
    <t>C型、Z型，热浸渡锌</t>
  </si>
  <si>
    <t>成品钢支撑</t>
  </si>
  <si>
    <t>Q235B</t>
  </si>
  <si>
    <t>成品钢系杆、拉条</t>
  </si>
  <si>
    <t>焊管、钢筋</t>
  </si>
  <si>
    <t>成品钢楼梯</t>
  </si>
  <si>
    <t>爬式</t>
  </si>
  <si>
    <r>
      <t>1.该钢构件信息价含构件出厂价、上车及运杂费、运输损耗及采购保管费，综合考虑30公里以内运输费，超运距每公里增加运输费1元/t</t>
    </r>
    <r>
      <rPr>
        <sz val="11"/>
        <color indexed="8"/>
        <rFont val="宋体"/>
        <family val="3"/>
        <charset val="134"/>
      </rPr>
      <t>（含税）。</t>
    </r>
  </si>
  <si>
    <t>2.以上钢构件含主材和损耗、制作、抛丸除锈、防锈底漆两道。如钢材材质不同，可按钢材信息价差价调整。</t>
  </si>
  <si>
    <t>3.以上钢构件信息价不含施工现场的卸车费、堆放费用。</t>
  </si>
  <si>
    <t>树种</t>
  </si>
  <si>
    <t>规格(cm)/型号</t>
  </si>
  <si>
    <t>干径</t>
  </si>
  <si>
    <t>高度</t>
  </si>
  <si>
    <t>蓬径</t>
  </si>
  <si>
    <t>含税价
(元）</t>
  </si>
  <si>
    <t>雪松</t>
  </si>
  <si>
    <t>200～250</t>
  </si>
  <si>
    <t>株</t>
  </si>
  <si>
    <t>251～300</t>
  </si>
  <si>
    <t>301～350</t>
  </si>
  <si>
    <t>351～400</t>
  </si>
  <si>
    <t>401～450</t>
  </si>
  <si>
    <t>451～500</t>
  </si>
  <si>
    <t>501～550</t>
  </si>
  <si>
    <t>551～600</t>
  </si>
  <si>
    <t>601～650</t>
  </si>
  <si>
    <t>651～700</t>
  </si>
  <si>
    <t>701～750</t>
  </si>
  <si>
    <t>751～800</t>
  </si>
  <si>
    <t>龙柏</t>
  </si>
  <si>
    <t>15～25</t>
  </si>
  <si>
    <t>25～35</t>
  </si>
  <si>
    <t>35～45</t>
  </si>
  <si>
    <t>45～65</t>
  </si>
  <si>
    <t>65～90</t>
  </si>
  <si>
    <t>90～130</t>
  </si>
  <si>
    <t>131～160</t>
  </si>
  <si>
    <t>161～200</t>
  </si>
  <si>
    <t>201～250</t>
  </si>
  <si>
    <t>匍地柏</t>
  </si>
  <si>
    <t>30～50</t>
  </si>
  <si>
    <t>51～80</t>
  </si>
  <si>
    <t>81～100</t>
  </si>
  <si>
    <t>湿地松</t>
  </si>
  <si>
    <t>棕榈（干高）</t>
  </si>
  <si>
    <t>61～80</t>
  </si>
  <si>
    <t>101～130</t>
  </si>
  <si>
    <t>161～180</t>
  </si>
  <si>
    <t>181～200</t>
  </si>
  <si>
    <t>201～230</t>
  </si>
  <si>
    <t>231～250</t>
  </si>
  <si>
    <t>桂花(独干）</t>
  </si>
  <si>
    <t>3～4</t>
  </si>
  <si>
    <t>150～180</t>
  </si>
  <si>
    <t>80～100</t>
  </si>
  <si>
    <t>4～5</t>
  </si>
  <si>
    <t>101～120</t>
  </si>
  <si>
    <t>5～6</t>
  </si>
  <si>
    <t>201～240</t>
  </si>
  <si>
    <t>121～150</t>
  </si>
  <si>
    <t>6～8</t>
  </si>
  <si>
    <t>241～280</t>
  </si>
  <si>
    <t>151～180</t>
  </si>
  <si>
    <t>8～9</t>
  </si>
  <si>
    <t>281～300</t>
  </si>
  <si>
    <t>9～10</t>
  </si>
  <si>
    <t>301～320</t>
  </si>
  <si>
    <t>10～11</t>
  </si>
  <si>
    <t>321～350</t>
  </si>
  <si>
    <t>251～280</t>
  </si>
  <si>
    <t>300以上</t>
  </si>
  <si>
    <t>枇杷</t>
  </si>
  <si>
    <t>樟树 (移栽3年）</t>
  </si>
  <si>
    <t>10～12</t>
  </si>
  <si>
    <t>12～14</t>
  </si>
  <si>
    <t>14～15</t>
  </si>
  <si>
    <t>15～16</t>
  </si>
  <si>
    <t>16～18</t>
  </si>
  <si>
    <t>18～20</t>
  </si>
  <si>
    <t>20～22</t>
  </si>
  <si>
    <t>红豆杉</t>
  </si>
  <si>
    <t>樟树 (带三级枝）</t>
  </si>
  <si>
    <t>2～3</t>
  </si>
  <si>
    <t>6～7</t>
  </si>
  <si>
    <t>7～8</t>
  </si>
  <si>
    <t>桂花(丛生）</t>
  </si>
  <si>
    <t>60～70</t>
  </si>
  <si>
    <t>71～80</t>
  </si>
  <si>
    <t>121～140</t>
  </si>
  <si>
    <t>141～160</t>
  </si>
  <si>
    <t>201～220</t>
  </si>
  <si>
    <t>221～250</t>
  </si>
  <si>
    <t>樟树(箱栽）</t>
  </si>
  <si>
    <t>蓬径2.5米以上</t>
  </si>
  <si>
    <t>红花槐</t>
  </si>
  <si>
    <t>160～200</t>
  </si>
  <si>
    <t>独干女贞</t>
  </si>
  <si>
    <t>16～17</t>
  </si>
  <si>
    <t>法桐 (带三级分枝）</t>
  </si>
  <si>
    <t>乌桕</t>
  </si>
  <si>
    <t>11～12</t>
  </si>
  <si>
    <t>12～13</t>
  </si>
  <si>
    <t>13～14</t>
  </si>
  <si>
    <t>黄金槐</t>
  </si>
  <si>
    <t>枫香</t>
  </si>
  <si>
    <t>红叶李(地径）</t>
  </si>
  <si>
    <t>14～16</t>
  </si>
  <si>
    <t>杜英</t>
  </si>
  <si>
    <t xml:space="preserve">广玉兰 </t>
  </si>
  <si>
    <t>150～200</t>
  </si>
  <si>
    <t>4～6</t>
  </si>
  <si>
    <t>杨梅</t>
  </si>
  <si>
    <t>17～18</t>
  </si>
  <si>
    <t>18～19</t>
  </si>
  <si>
    <t>19～20</t>
  </si>
  <si>
    <t>青桐</t>
  </si>
  <si>
    <t>意杨</t>
  </si>
  <si>
    <t>枫杨</t>
  </si>
  <si>
    <t>8～10</t>
  </si>
  <si>
    <t>合欢 (带三级枝）</t>
  </si>
  <si>
    <t>11～13</t>
  </si>
  <si>
    <t>13～15</t>
  </si>
  <si>
    <t>15～17</t>
  </si>
  <si>
    <t>栾树 (带三级枝）</t>
  </si>
  <si>
    <t>银杏</t>
  </si>
  <si>
    <t>重阳木</t>
  </si>
  <si>
    <t>深山含笑</t>
  </si>
  <si>
    <t>柚子</t>
  </si>
  <si>
    <t>红叶石楠</t>
  </si>
  <si>
    <t>25-35</t>
  </si>
  <si>
    <t>15～20</t>
  </si>
  <si>
    <t>36-45</t>
  </si>
  <si>
    <t>20-25</t>
  </si>
  <si>
    <t>46-55</t>
  </si>
  <si>
    <t>25-30</t>
  </si>
  <si>
    <t>56-55</t>
  </si>
  <si>
    <t>31～40</t>
  </si>
  <si>
    <t>66-75</t>
  </si>
  <si>
    <t>41～50</t>
  </si>
  <si>
    <t>76-90</t>
  </si>
  <si>
    <t>51～60</t>
  </si>
  <si>
    <t>91-100</t>
  </si>
  <si>
    <t>101-110</t>
  </si>
  <si>
    <t>111-120</t>
  </si>
  <si>
    <t>121-140</t>
  </si>
  <si>
    <t>141-150</t>
  </si>
  <si>
    <t>151-160</t>
  </si>
  <si>
    <t>161-180</t>
  </si>
  <si>
    <t>181-200</t>
  </si>
  <si>
    <t>201-220</t>
  </si>
  <si>
    <t>221-250</t>
  </si>
  <si>
    <t>红叶独干石楠 (地径）</t>
  </si>
  <si>
    <t>180～200</t>
  </si>
  <si>
    <t>301-320</t>
  </si>
  <si>
    <t>321-350</t>
  </si>
  <si>
    <t>鸡爪槭(地径）</t>
  </si>
  <si>
    <t>130～150</t>
  </si>
  <si>
    <t>151～200</t>
  </si>
  <si>
    <t>100以上</t>
  </si>
  <si>
    <t>垂柳</t>
  </si>
  <si>
    <t>白腊</t>
  </si>
  <si>
    <t>白玉兰</t>
  </si>
  <si>
    <t>喜树</t>
  </si>
  <si>
    <t>无患子</t>
  </si>
  <si>
    <t>垂榆（地径）</t>
  </si>
  <si>
    <t>杂交马褂木</t>
  </si>
  <si>
    <t>金森女贞</t>
  </si>
  <si>
    <t>36～40</t>
  </si>
  <si>
    <t>41～60</t>
  </si>
  <si>
    <t>丝兰</t>
  </si>
  <si>
    <t>40～50</t>
  </si>
  <si>
    <t>51～70</t>
  </si>
  <si>
    <t>71～90</t>
  </si>
  <si>
    <t>91～110</t>
  </si>
  <si>
    <t>111～130</t>
  </si>
  <si>
    <t>枸骨</t>
  </si>
  <si>
    <t>20～30</t>
  </si>
  <si>
    <t>61～70</t>
  </si>
  <si>
    <t>81～90</t>
  </si>
  <si>
    <t>91～100</t>
  </si>
  <si>
    <t>海桐</t>
  </si>
  <si>
    <t>21～25</t>
  </si>
  <si>
    <t>26～30</t>
  </si>
  <si>
    <t>31～35</t>
  </si>
  <si>
    <t>41～45</t>
  </si>
  <si>
    <t>46～60</t>
  </si>
  <si>
    <t>121～130</t>
  </si>
  <si>
    <t>131～150</t>
  </si>
  <si>
    <t>151～170</t>
  </si>
  <si>
    <t>171～180</t>
  </si>
  <si>
    <t>夹竹桃</t>
  </si>
  <si>
    <t>50～80</t>
  </si>
  <si>
    <t>2～3分枝</t>
  </si>
  <si>
    <t>3～5分枝</t>
  </si>
  <si>
    <t>5～7分枝</t>
  </si>
  <si>
    <t>7～10分枝</t>
  </si>
  <si>
    <t>220～230</t>
  </si>
  <si>
    <t>10～15分枝</t>
  </si>
  <si>
    <t>茶梅</t>
  </si>
  <si>
    <t>26-30</t>
  </si>
  <si>
    <t>31-40</t>
  </si>
  <si>
    <t>41-50</t>
  </si>
  <si>
    <t>51-60</t>
  </si>
  <si>
    <t>61-70</t>
  </si>
  <si>
    <t>71-80</t>
  </si>
  <si>
    <t>大叶梔子花</t>
  </si>
  <si>
    <t>20～25</t>
  </si>
  <si>
    <t>红继木</t>
  </si>
  <si>
    <t>30～35</t>
  </si>
  <si>
    <t>36～45</t>
  </si>
  <si>
    <t>90～100</t>
  </si>
  <si>
    <t>151～160</t>
  </si>
  <si>
    <t>火棘</t>
  </si>
  <si>
    <t>151-180</t>
  </si>
  <si>
    <t>金叶女贞</t>
  </si>
  <si>
    <t>10～15</t>
  </si>
  <si>
    <t>16～20</t>
  </si>
  <si>
    <t>101～110</t>
  </si>
  <si>
    <t>111～120</t>
  </si>
  <si>
    <t>红果冬青</t>
  </si>
  <si>
    <t>桃树(地径）</t>
  </si>
  <si>
    <t>紫荆</t>
  </si>
  <si>
    <t>50～70</t>
  </si>
  <si>
    <t>71～100</t>
  </si>
  <si>
    <t>紫薇(独干） 地径</t>
  </si>
  <si>
    <t>100～130</t>
  </si>
  <si>
    <t>紫薇(丛生）</t>
  </si>
  <si>
    <t>多枝</t>
  </si>
  <si>
    <t>迎春</t>
  </si>
  <si>
    <t>一年生</t>
  </si>
  <si>
    <t>二年生</t>
  </si>
  <si>
    <t>三年生</t>
  </si>
  <si>
    <t>多年生</t>
  </si>
  <si>
    <t>金边黄杨</t>
  </si>
  <si>
    <t>法国冬青</t>
  </si>
  <si>
    <t>40～60</t>
  </si>
  <si>
    <t>洒金桃叶珊瑚</t>
  </si>
  <si>
    <t>21～30</t>
  </si>
  <si>
    <t>狭叶十大功劳</t>
  </si>
  <si>
    <t>2分支以上</t>
  </si>
  <si>
    <t>3分枝以上</t>
  </si>
  <si>
    <t>阔叶十大功劳</t>
  </si>
  <si>
    <t>八角金盘</t>
  </si>
  <si>
    <t>金丝梅</t>
  </si>
  <si>
    <t>30-40</t>
  </si>
  <si>
    <t>61-80</t>
  </si>
  <si>
    <t>81-100</t>
  </si>
  <si>
    <t>春鹃</t>
  </si>
  <si>
    <t>26～35</t>
  </si>
  <si>
    <t>131～140</t>
  </si>
  <si>
    <t>大叶黄杨</t>
  </si>
  <si>
    <t>10～20</t>
  </si>
  <si>
    <t>141～150</t>
  </si>
  <si>
    <t>花石榴</t>
  </si>
  <si>
    <t>101～160</t>
  </si>
  <si>
    <t>101～150</t>
  </si>
  <si>
    <t>紫玉兰（地径）</t>
  </si>
  <si>
    <t>连翘</t>
  </si>
  <si>
    <t>3-4分枝</t>
  </si>
  <si>
    <t>5-7分枝</t>
  </si>
  <si>
    <t>8分枝以上</t>
  </si>
  <si>
    <t>木槿</t>
  </si>
  <si>
    <t>60～80</t>
  </si>
  <si>
    <t>2 ～ 3分枝</t>
  </si>
  <si>
    <t>4 ～ 5分枝</t>
  </si>
  <si>
    <t>51 ～60</t>
  </si>
  <si>
    <t>201 ～250</t>
  </si>
  <si>
    <t>71 ～80</t>
  </si>
  <si>
    <t>81 ～90</t>
  </si>
  <si>
    <t>91 ～100</t>
  </si>
  <si>
    <t>碧桃(地径）</t>
  </si>
  <si>
    <t>寿星桃(地径）</t>
  </si>
  <si>
    <t>木夫蓉</t>
  </si>
  <si>
    <t>4—5分枝</t>
  </si>
  <si>
    <t>丰花月季</t>
  </si>
  <si>
    <t>垂丝海棠 （地径）</t>
  </si>
  <si>
    <t>凤尾竹</t>
  </si>
  <si>
    <t>35～40</t>
  </si>
  <si>
    <t>刚竹</t>
  </si>
  <si>
    <t>根</t>
  </si>
  <si>
    <t>慈孝竹</t>
  </si>
  <si>
    <t>楠竹</t>
  </si>
  <si>
    <t>马尼拉草</t>
  </si>
  <si>
    <t>天堂328</t>
  </si>
  <si>
    <t>矮生百慕大</t>
  </si>
  <si>
    <t>常绿萱草</t>
  </si>
  <si>
    <t>盆</t>
  </si>
  <si>
    <t>萼距花</t>
  </si>
  <si>
    <t>白三叶</t>
  </si>
  <si>
    <t>睡莲</t>
  </si>
  <si>
    <t>兜</t>
  </si>
  <si>
    <t>荷花</t>
  </si>
  <si>
    <t>茎块</t>
  </si>
  <si>
    <t>茎</t>
  </si>
  <si>
    <t>再力花</t>
  </si>
  <si>
    <t>芦苇</t>
  </si>
  <si>
    <t>菖蒲</t>
  </si>
  <si>
    <t>蒲苇</t>
  </si>
  <si>
    <t>80-120</t>
  </si>
  <si>
    <t>30-50</t>
  </si>
  <si>
    <t>丛</t>
  </si>
  <si>
    <t>121-180</t>
  </si>
  <si>
    <t>61-160</t>
  </si>
  <si>
    <t>姬岩垂草</t>
  </si>
  <si>
    <t>水葱</t>
  </si>
  <si>
    <t>花叶水葱</t>
  </si>
  <si>
    <t>水鸢尾</t>
  </si>
  <si>
    <t>环刚度</t>
  </si>
  <si>
    <t>胶圈/个</t>
  </si>
  <si>
    <t>≥8</t>
  </si>
  <si>
    <t>≥10</t>
  </si>
  <si>
    <t>≥12.5</t>
  </si>
  <si>
    <t>≥16</t>
  </si>
  <si>
    <t>PP-HM高强度双壁波纹管</t>
  </si>
  <si>
    <t>DN/ID200</t>
  </si>
  <si>
    <t>DN/ID225</t>
  </si>
  <si>
    <t>DN/ID300</t>
  </si>
  <si>
    <t>DN/ID400</t>
  </si>
  <si>
    <t>DN/ID500</t>
  </si>
  <si>
    <t>DN/ID600</t>
  </si>
  <si>
    <t>DN/ID800</t>
  </si>
  <si>
    <t>DN/ID1000</t>
  </si>
  <si>
    <t>DN/ID1200</t>
  </si>
  <si>
    <r>
      <t>1</t>
    </r>
    <r>
      <rPr>
        <sz val="9"/>
        <rFont val="宋体"/>
        <family val="3"/>
        <charset val="134"/>
      </rPr>
      <t>0</t>
    </r>
  </si>
  <si>
    <t>数字化芯片抗沉降高强度聚丙烯PP-HM双壁波纹管</t>
  </si>
  <si>
    <r>
      <t>1</t>
    </r>
    <r>
      <rPr>
        <sz val="9"/>
        <rFont val="宋体"/>
        <family val="3"/>
        <charset val="134"/>
      </rPr>
      <t>1</t>
    </r>
  </si>
  <si>
    <r>
      <t>1</t>
    </r>
    <r>
      <rPr>
        <sz val="9"/>
        <rFont val="宋体"/>
        <family val="3"/>
        <charset val="134"/>
      </rPr>
      <t>2</t>
    </r>
  </si>
  <si>
    <r>
      <t>1</t>
    </r>
    <r>
      <rPr>
        <sz val="9"/>
        <rFont val="宋体"/>
        <family val="3"/>
        <charset val="134"/>
      </rPr>
      <t>3</t>
    </r>
  </si>
  <si>
    <r>
      <t>1</t>
    </r>
    <r>
      <rPr>
        <sz val="9"/>
        <rFont val="宋体"/>
        <family val="3"/>
        <charset val="134"/>
      </rPr>
      <t>4</t>
    </r>
  </si>
  <si>
    <r>
      <t>1</t>
    </r>
    <r>
      <rPr>
        <sz val="9"/>
        <rFont val="宋体"/>
        <family val="3"/>
        <charset val="134"/>
      </rPr>
      <t>5</t>
    </r>
  </si>
  <si>
    <r>
      <t>1</t>
    </r>
    <r>
      <rPr>
        <sz val="9"/>
        <rFont val="宋体"/>
        <family val="3"/>
        <charset val="134"/>
      </rPr>
      <t>6</t>
    </r>
  </si>
  <si>
    <r>
      <t>1</t>
    </r>
    <r>
      <rPr>
        <sz val="9"/>
        <rFont val="宋体"/>
        <family val="3"/>
        <charset val="134"/>
      </rPr>
      <t>7</t>
    </r>
  </si>
  <si>
    <r>
      <t>1</t>
    </r>
    <r>
      <rPr>
        <sz val="9"/>
        <rFont val="宋体"/>
        <family val="3"/>
        <charset val="134"/>
      </rPr>
      <t>8</t>
    </r>
  </si>
  <si>
    <r>
      <t>公称压力（</t>
    </r>
    <r>
      <rPr>
        <b/>
        <sz val="10"/>
        <color indexed="8"/>
        <rFont val="Arial"/>
        <family val="2"/>
      </rPr>
      <t>mpa</t>
    </r>
    <r>
      <rPr>
        <b/>
        <sz val="10"/>
        <color indexed="8"/>
        <rFont val="宋体"/>
        <family val="3"/>
        <charset val="134"/>
      </rPr>
      <t>）</t>
    </r>
  </si>
  <si>
    <t>PN1.0</t>
  </si>
  <si>
    <t>PN1.6</t>
  </si>
  <si>
    <t>PN2.0</t>
  </si>
  <si>
    <t>PN2.5</t>
  </si>
  <si>
    <t>PN3.5</t>
  </si>
  <si>
    <t>玻纤带增强聚乙烯复合管(给水)</t>
  </si>
  <si>
    <t>De110</t>
  </si>
  <si>
    <t>De160</t>
  </si>
  <si>
    <t>De200</t>
  </si>
  <si>
    <t>De250</t>
  </si>
  <si>
    <t>De315</t>
  </si>
  <si>
    <t>规格</t>
  </si>
  <si>
    <t>公称压力（mpa）</t>
  </si>
  <si>
    <t>PN0.8</t>
  </si>
  <si>
    <t>PN1.25</t>
  </si>
  <si>
    <t>直通</t>
  </si>
  <si>
    <t>PVC内衬编织复合实壁压力管</t>
  </si>
  <si>
    <t>DN1400</t>
  </si>
  <si>
    <t>壁厚</t>
  </si>
  <si>
    <r>
      <t>PVC</t>
    </r>
    <r>
      <rPr>
        <sz val="10"/>
        <rFont val="宋体"/>
        <family val="3"/>
        <charset val="134"/>
      </rPr>
      <t>合芯层电力管</t>
    </r>
  </si>
  <si>
    <t>DN180</t>
  </si>
  <si>
    <t>钢塑电热熔带/个</t>
  </si>
  <si>
    <t>多重增强钢塑复合管（排水）</t>
  </si>
  <si>
    <t>DN700</t>
  </si>
  <si>
    <t>DN1600</t>
  </si>
  <si>
    <t>DN1800</t>
  </si>
  <si>
    <t>电热熔带/个</t>
  </si>
  <si>
    <r>
      <t>多</t>
    </r>
    <r>
      <rPr>
        <sz val="9"/>
        <color indexed="8"/>
        <rFont val="宋体"/>
        <family val="3"/>
        <charset val="134"/>
      </rPr>
      <t>肋增强缠绕波纹管</t>
    </r>
  </si>
  <si>
    <r>
      <t>DN</t>
    </r>
    <r>
      <rPr>
        <sz val="9"/>
        <color indexed="8"/>
        <rFont val="宋体"/>
        <family val="3"/>
        <charset val="134"/>
      </rPr>
      <t>1500</t>
    </r>
  </si>
  <si>
    <r>
      <t>DN</t>
    </r>
    <r>
      <rPr>
        <sz val="9"/>
        <color indexed="8"/>
        <rFont val="宋体"/>
        <family val="3"/>
        <charset val="134"/>
      </rPr>
      <t>1600</t>
    </r>
  </si>
  <si>
    <r>
      <t>DN</t>
    </r>
    <r>
      <rPr>
        <sz val="9"/>
        <color indexed="8"/>
        <rFont val="宋体"/>
        <family val="3"/>
        <charset val="134"/>
      </rPr>
      <t>1800</t>
    </r>
  </si>
  <si>
    <r>
      <t>DN</t>
    </r>
    <r>
      <rPr>
        <sz val="9"/>
        <color indexed="8"/>
        <rFont val="宋体"/>
        <family val="3"/>
        <charset val="134"/>
      </rPr>
      <t>2000</t>
    </r>
  </si>
  <si>
    <t>全包覆不锈钢(内衬橡胶圈)防漏防脱卡箍/个</t>
  </si>
  <si>
    <t>有机增强增韧（STAPP）合金管</t>
  </si>
  <si>
    <t>钢骨架复合管</t>
  </si>
  <si>
    <t>De75</t>
  </si>
  <si>
    <t>De90</t>
  </si>
  <si>
    <t>De125</t>
  </si>
  <si>
    <t>De140</t>
  </si>
  <si>
    <t>De225</t>
  </si>
  <si>
    <t xml:space="preserve">De355 </t>
  </si>
  <si>
    <t>De400</t>
  </si>
  <si>
    <t>De450</t>
  </si>
  <si>
    <t>De500</t>
  </si>
  <si>
    <t xml:space="preserve">De560 </t>
  </si>
  <si>
    <t>De630</t>
  </si>
  <si>
    <t>De710</t>
  </si>
  <si>
    <t>De800</t>
  </si>
  <si>
    <t>SN8</t>
  </si>
  <si>
    <t>SN12.5</t>
  </si>
  <si>
    <t>SN16</t>
  </si>
  <si>
    <r>
      <t>PVC-M</t>
    </r>
    <r>
      <rPr>
        <sz val="10"/>
        <rFont val="宋体"/>
        <family val="3"/>
        <charset val="134"/>
      </rPr>
      <t>型复合纤维缠绕波纹管</t>
    </r>
  </si>
  <si>
    <t>DN900</t>
  </si>
  <si>
    <t>DN1100</t>
  </si>
  <si>
    <t>DN1300</t>
  </si>
  <si>
    <t>增强电热熔带/套</t>
  </si>
  <si>
    <t>多重增强钢塑复合管（给水）</t>
  </si>
  <si>
    <t>De355</t>
  </si>
  <si>
    <t>De1000</t>
  </si>
  <si>
    <t>De1200</t>
  </si>
  <si>
    <t>SN 24</t>
  </si>
  <si>
    <t>SN 32</t>
  </si>
  <si>
    <t>SN 40</t>
  </si>
  <si>
    <t>MPP实壁电缆保护管</t>
  </si>
  <si>
    <t>Φ100</t>
  </si>
  <si>
    <t>Φ125</t>
  </si>
  <si>
    <t>Φ150</t>
  </si>
  <si>
    <t>Φ175</t>
  </si>
  <si>
    <t>Φ200</t>
  </si>
  <si>
    <t>Φ225</t>
  </si>
  <si>
    <t>Φ250</t>
  </si>
  <si>
    <t>SN20</t>
  </si>
  <si>
    <r>
      <t>PVC-</t>
    </r>
    <r>
      <rPr>
        <sz val="10"/>
        <rFont val="宋体"/>
        <family val="3"/>
        <charset val="134"/>
      </rPr>
      <t>（</t>
    </r>
    <r>
      <rPr>
        <sz val="10"/>
        <rFont val="Arial"/>
        <family val="2"/>
      </rPr>
      <t>ASA</t>
    </r>
    <r>
      <rPr>
        <sz val="10"/>
        <rFont val="宋体"/>
        <family val="3"/>
        <charset val="134"/>
      </rPr>
      <t>）聚合结构壁顶管</t>
    </r>
  </si>
  <si>
    <t>管材接头/个</t>
  </si>
  <si>
    <t>SN 25</t>
  </si>
  <si>
    <t>HMPP单壁波纹电缆保护管</t>
  </si>
  <si>
    <t>Φ25</t>
  </si>
  <si>
    <t>Φ32</t>
  </si>
  <si>
    <t>Φ40</t>
  </si>
  <si>
    <t>Φ50</t>
  </si>
  <si>
    <t>Φ65</t>
  </si>
  <si>
    <t>SN 28</t>
  </si>
  <si>
    <t>SN 35</t>
  </si>
  <si>
    <t>抗老化共挤CNRBO管</t>
  </si>
  <si>
    <t>Ф75</t>
  </si>
  <si>
    <t>Ф110</t>
  </si>
  <si>
    <t>Ф150</t>
  </si>
  <si>
    <t>Ф200</t>
  </si>
  <si>
    <t>Ф225</t>
  </si>
  <si>
    <t>Ф250</t>
  </si>
  <si>
    <r>
      <t>公称压力（</t>
    </r>
    <r>
      <rPr>
        <b/>
        <sz val="10"/>
        <color indexed="8"/>
        <rFont val="Arial"/>
        <family val="2"/>
      </rPr>
      <t>mpa</t>
    </r>
    <r>
      <rPr>
        <b/>
        <sz val="10"/>
        <color indexed="8"/>
        <rFont val="宋体"/>
        <family val="3"/>
        <charset val="134"/>
      </rPr>
      <t>）、环刚度</t>
    </r>
  </si>
  <si>
    <r>
      <t>PN0.8</t>
    </r>
    <r>
      <rPr>
        <b/>
        <sz val="10"/>
        <color indexed="8"/>
        <rFont val="宋体"/>
        <family val="3"/>
        <charset val="134"/>
      </rPr>
      <t>、</t>
    </r>
    <r>
      <rPr>
        <b/>
        <sz val="10"/>
        <color indexed="8"/>
        <rFont val="Arial"/>
        <family val="2"/>
      </rPr>
      <t>SN8</t>
    </r>
  </si>
  <si>
    <t>连续纤维增强聚乙烯复合给水管</t>
  </si>
  <si>
    <t>连续纤维增强聚乙烯复合强制排水管</t>
  </si>
  <si>
    <t>数字化芯片PE钢丝网骨架增强复合管</t>
  </si>
  <si>
    <r>
      <t>DN</t>
    </r>
    <r>
      <rPr>
        <sz val="9"/>
        <color indexed="8"/>
        <rFont val="宋体"/>
        <family val="3"/>
        <charset val="134"/>
      </rPr>
      <t>110-1.6MPa</t>
    </r>
  </si>
  <si>
    <r>
      <t>DN110-</t>
    </r>
    <r>
      <rPr>
        <sz val="9"/>
        <color indexed="8"/>
        <rFont val="宋体"/>
        <family val="3"/>
        <charset val="134"/>
      </rPr>
      <t>2.0</t>
    </r>
    <r>
      <rPr>
        <sz val="9"/>
        <color indexed="8"/>
        <rFont val="宋体"/>
        <family val="3"/>
        <charset val="134"/>
      </rPr>
      <t>MPa</t>
    </r>
  </si>
  <si>
    <r>
      <t>DN1</t>
    </r>
    <r>
      <rPr>
        <sz val="9"/>
        <color indexed="8"/>
        <rFont val="宋体"/>
        <family val="3"/>
        <charset val="134"/>
      </rPr>
      <t>60</t>
    </r>
    <r>
      <rPr>
        <sz val="9"/>
        <color indexed="8"/>
        <rFont val="宋体"/>
        <family val="3"/>
        <charset val="134"/>
      </rPr>
      <t>-1.6MPa</t>
    </r>
  </si>
  <si>
    <r>
      <t>DN1</t>
    </r>
    <r>
      <rPr>
        <sz val="9"/>
        <color indexed="8"/>
        <rFont val="宋体"/>
        <family val="3"/>
        <charset val="134"/>
      </rPr>
      <t>60</t>
    </r>
    <r>
      <rPr>
        <sz val="9"/>
        <color indexed="8"/>
        <rFont val="宋体"/>
        <family val="3"/>
        <charset val="134"/>
      </rPr>
      <t>-</t>
    </r>
    <r>
      <rPr>
        <sz val="9"/>
        <color indexed="8"/>
        <rFont val="宋体"/>
        <family val="3"/>
        <charset val="134"/>
      </rPr>
      <t>2.0</t>
    </r>
    <r>
      <rPr>
        <sz val="9"/>
        <color indexed="8"/>
        <rFont val="宋体"/>
        <family val="3"/>
        <charset val="134"/>
      </rPr>
      <t>MPa</t>
    </r>
  </si>
  <si>
    <r>
      <t>DN</t>
    </r>
    <r>
      <rPr>
        <sz val="9"/>
        <color indexed="8"/>
        <rFont val="宋体"/>
        <family val="3"/>
        <charset val="134"/>
      </rPr>
      <t>200</t>
    </r>
    <r>
      <rPr>
        <sz val="9"/>
        <color indexed="8"/>
        <rFont val="宋体"/>
        <family val="3"/>
        <charset val="134"/>
      </rPr>
      <t>-1.</t>
    </r>
    <r>
      <rPr>
        <sz val="9"/>
        <color indexed="8"/>
        <rFont val="宋体"/>
        <family val="3"/>
        <charset val="134"/>
      </rPr>
      <t>0</t>
    </r>
    <r>
      <rPr>
        <sz val="9"/>
        <color indexed="8"/>
        <rFont val="宋体"/>
        <family val="3"/>
        <charset val="134"/>
      </rPr>
      <t>MPa</t>
    </r>
  </si>
  <si>
    <r>
      <t>DN</t>
    </r>
    <r>
      <rPr>
        <sz val="9"/>
        <color indexed="8"/>
        <rFont val="宋体"/>
        <family val="3"/>
        <charset val="134"/>
      </rPr>
      <t>200</t>
    </r>
    <r>
      <rPr>
        <sz val="9"/>
        <color indexed="8"/>
        <rFont val="宋体"/>
        <family val="3"/>
        <charset val="134"/>
      </rPr>
      <t>-1.6MPa</t>
    </r>
  </si>
  <si>
    <r>
      <t>DN25</t>
    </r>
    <r>
      <rPr>
        <sz val="9"/>
        <color indexed="8"/>
        <rFont val="宋体"/>
        <family val="3"/>
        <charset val="134"/>
      </rPr>
      <t>0-1</t>
    </r>
    <r>
      <rPr>
        <sz val="9"/>
        <color indexed="8"/>
        <rFont val="宋体"/>
        <family val="3"/>
        <charset val="134"/>
      </rPr>
      <t>.0</t>
    </r>
    <r>
      <rPr>
        <sz val="9"/>
        <color indexed="8"/>
        <rFont val="宋体"/>
        <family val="3"/>
        <charset val="134"/>
      </rPr>
      <t>MPa</t>
    </r>
  </si>
  <si>
    <r>
      <t>DN</t>
    </r>
    <r>
      <rPr>
        <sz val="9"/>
        <color indexed="8"/>
        <rFont val="宋体"/>
        <family val="3"/>
        <charset val="134"/>
      </rPr>
      <t>250</t>
    </r>
    <r>
      <rPr>
        <sz val="9"/>
        <color indexed="8"/>
        <rFont val="宋体"/>
        <family val="3"/>
        <charset val="134"/>
      </rPr>
      <t>-1.6MPa</t>
    </r>
  </si>
  <si>
    <r>
      <t>DN</t>
    </r>
    <r>
      <rPr>
        <sz val="9"/>
        <color indexed="8"/>
        <rFont val="宋体"/>
        <family val="3"/>
        <charset val="134"/>
      </rPr>
      <t>315</t>
    </r>
    <r>
      <rPr>
        <sz val="9"/>
        <color indexed="8"/>
        <rFont val="宋体"/>
        <family val="3"/>
        <charset val="134"/>
      </rPr>
      <t>-1</t>
    </r>
    <r>
      <rPr>
        <sz val="9"/>
        <color indexed="8"/>
        <rFont val="宋体"/>
        <family val="3"/>
        <charset val="134"/>
      </rPr>
      <t>.0</t>
    </r>
    <r>
      <rPr>
        <sz val="9"/>
        <color indexed="8"/>
        <rFont val="宋体"/>
        <family val="3"/>
        <charset val="134"/>
      </rPr>
      <t>MPa</t>
    </r>
  </si>
  <si>
    <r>
      <t>DN</t>
    </r>
    <r>
      <rPr>
        <sz val="9"/>
        <color indexed="8"/>
        <rFont val="宋体"/>
        <family val="3"/>
        <charset val="134"/>
      </rPr>
      <t>315</t>
    </r>
    <r>
      <rPr>
        <sz val="9"/>
        <color indexed="8"/>
        <rFont val="宋体"/>
        <family val="3"/>
        <charset val="134"/>
      </rPr>
      <t>-1.6MPa</t>
    </r>
  </si>
  <si>
    <r>
      <t>DN</t>
    </r>
    <r>
      <rPr>
        <sz val="9"/>
        <color indexed="8"/>
        <rFont val="宋体"/>
        <family val="3"/>
        <charset val="134"/>
      </rPr>
      <t>350</t>
    </r>
    <r>
      <rPr>
        <sz val="9"/>
        <color indexed="8"/>
        <rFont val="宋体"/>
        <family val="3"/>
        <charset val="134"/>
      </rPr>
      <t>-1.</t>
    </r>
    <r>
      <rPr>
        <sz val="9"/>
        <color indexed="8"/>
        <rFont val="宋体"/>
        <family val="3"/>
        <charset val="134"/>
      </rPr>
      <t>0</t>
    </r>
    <r>
      <rPr>
        <sz val="9"/>
        <color indexed="8"/>
        <rFont val="宋体"/>
        <family val="3"/>
        <charset val="134"/>
      </rPr>
      <t>MPa</t>
    </r>
  </si>
  <si>
    <r>
      <t>DN</t>
    </r>
    <r>
      <rPr>
        <sz val="9"/>
        <color indexed="8"/>
        <rFont val="宋体"/>
        <family val="3"/>
        <charset val="134"/>
      </rPr>
      <t>35</t>
    </r>
    <r>
      <rPr>
        <sz val="9"/>
        <color indexed="8"/>
        <rFont val="宋体"/>
        <family val="3"/>
        <charset val="134"/>
      </rPr>
      <t>0-1.6MPa</t>
    </r>
  </si>
  <si>
    <r>
      <t>DN</t>
    </r>
    <r>
      <rPr>
        <sz val="9"/>
        <color indexed="8"/>
        <rFont val="宋体"/>
        <family val="3"/>
        <charset val="134"/>
      </rPr>
      <t>400</t>
    </r>
    <r>
      <rPr>
        <sz val="9"/>
        <color indexed="8"/>
        <rFont val="宋体"/>
        <family val="3"/>
        <charset val="134"/>
      </rPr>
      <t>-</t>
    </r>
    <r>
      <rPr>
        <sz val="9"/>
        <color indexed="8"/>
        <rFont val="宋体"/>
        <family val="3"/>
        <charset val="134"/>
      </rPr>
      <t>1.0</t>
    </r>
    <r>
      <rPr>
        <sz val="9"/>
        <color indexed="8"/>
        <rFont val="宋体"/>
        <family val="3"/>
        <charset val="134"/>
      </rPr>
      <t>MPa</t>
    </r>
  </si>
  <si>
    <r>
      <t>DN</t>
    </r>
    <r>
      <rPr>
        <sz val="9"/>
        <color indexed="8"/>
        <rFont val="宋体"/>
        <family val="3"/>
        <charset val="134"/>
      </rPr>
      <t>400</t>
    </r>
    <r>
      <rPr>
        <sz val="9"/>
        <color indexed="8"/>
        <rFont val="宋体"/>
        <family val="3"/>
        <charset val="134"/>
      </rPr>
      <t>-1.6MPa</t>
    </r>
  </si>
  <si>
    <r>
      <t>DN</t>
    </r>
    <r>
      <rPr>
        <sz val="9"/>
        <color indexed="8"/>
        <rFont val="宋体"/>
        <family val="3"/>
        <charset val="134"/>
      </rPr>
      <t>450</t>
    </r>
    <r>
      <rPr>
        <sz val="9"/>
        <color indexed="8"/>
        <rFont val="宋体"/>
        <family val="3"/>
        <charset val="134"/>
      </rPr>
      <t>-1.</t>
    </r>
    <r>
      <rPr>
        <sz val="9"/>
        <color indexed="8"/>
        <rFont val="宋体"/>
        <family val="3"/>
        <charset val="134"/>
      </rPr>
      <t>0</t>
    </r>
    <r>
      <rPr>
        <sz val="9"/>
        <color indexed="8"/>
        <rFont val="宋体"/>
        <family val="3"/>
        <charset val="134"/>
      </rPr>
      <t>MPa</t>
    </r>
  </si>
  <si>
    <r>
      <t>DN</t>
    </r>
    <r>
      <rPr>
        <sz val="9"/>
        <color indexed="8"/>
        <rFont val="宋体"/>
        <family val="3"/>
        <charset val="134"/>
      </rPr>
      <t>450</t>
    </r>
    <r>
      <rPr>
        <sz val="9"/>
        <color indexed="8"/>
        <rFont val="宋体"/>
        <family val="3"/>
        <charset val="134"/>
      </rPr>
      <t>-1.6MPa</t>
    </r>
  </si>
  <si>
    <r>
      <t>DN</t>
    </r>
    <r>
      <rPr>
        <sz val="9"/>
        <color indexed="8"/>
        <rFont val="宋体"/>
        <family val="3"/>
        <charset val="134"/>
      </rPr>
      <t>500</t>
    </r>
    <r>
      <rPr>
        <sz val="9"/>
        <color indexed="8"/>
        <rFont val="宋体"/>
        <family val="3"/>
        <charset val="134"/>
      </rPr>
      <t>-1.</t>
    </r>
    <r>
      <rPr>
        <sz val="9"/>
        <color indexed="8"/>
        <rFont val="宋体"/>
        <family val="3"/>
        <charset val="134"/>
      </rPr>
      <t>0</t>
    </r>
    <r>
      <rPr>
        <sz val="9"/>
        <color indexed="8"/>
        <rFont val="宋体"/>
        <family val="3"/>
        <charset val="134"/>
      </rPr>
      <t>MPa</t>
    </r>
  </si>
  <si>
    <r>
      <t>DN</t>
    </r>
    <r>
      <rPr>
        <sz val="9"/>
        <color indexed="8"/>
        <rFont val="宋体"/>
        <family val="3"/>
        <charset val="134"/>
      </rPr>
      <t>50</t>
    </r>
    <r>
      <rPr>
        <sz val="9"/>
        <color indexed="8"/>
        <rFont val="宋体"/>
        <family val="3"/>
        <charset val="134"/>
      </rPr>
      <t>0-1.6MPa</t>
    </r>
  </si>
  <si>
    <r>
      <t>1</t>
    </r>
    <r>
      <rPr>
        <sz val="9"/>
        <rFont val="宋体"/>
        <family val="3"/>
        <charset val="134"/>
      </rPr>
      <t>9</t>
    </r>
  </si>
  <si>
    <r>
      <t>DN560</t>
    </r>
    <r>
      <rPr>
        <sz val="9"/>
        <color indexed="8"/>
        <rFont val="宋体"/>
        <family val="3"/>
        <charset val="134"/>
      </rPr>
      <t>-1.</t>
    </r>
    <r>
      <rPr>
        <sz val="9"/>
        <color indexed="8"/>
        <rFont val="宋体"/>
        <family val="3"/>
        <charset val="134"/>
      </rPr>
      <t>0</t>
    </r>
    <r>
      <rPr>
        <sz val="9"/>
        <color indexed="8"/>
        <rFont val="宋体"/>
        <family val="3"/>
        <charset val="134"/>
      </rPr>
      <t>MPa</t>
    </r>
  </si>
  <si>
    <r>
      <t>2</t>
    </r>
    <r>
      <rPr>
        <sz val="9"/>
        <rFont val="宋体"/>
        <family val="3"/>
        <charset val="134"/>
      </rPr>
      <t>0</t>
    </r>
  </si>
  <si>
    <r>
      <t>DN</t>
    </r>
    <r>
      <rPr>
        <sz val="9"/>
        <color indexed="8"/>
        <rFont val="宋体"/>
        <family val="3"/>
        <charset val="134"/>
      </rPr>
      <t>560</t>
    </r>
    <r>
      <rPr>
        <sz val="9"/>
        <color indexed="8"/>
        <rFont val="宋体"/>
        <family val="3"/>
        <charset val="134"/>
      </rPr>
      <t>-1.6MPa</t>
    </r>
  </si>
  <si>
    <r>
      <t>2</t>
    </r>
    <r>
      <rPr>
        <sz val="9"/>
        <rFont val="宋体"/>
        <family val="3"/>
        <charset val="134"/>
      </rPr>
      <t>1</t>
    </r>
  </si>
  <si>
    <r>
      <t>DN</t>
    </r>
    <r>
      <rPr>
        <sz val="9"/>
        <color indexed="8"/>
        <rFont val="宋体"/>
        <family val="3"/>
        <charset val="134"/>
      </rPr>
      <t>630</t>
    </r>
    <r>
      <rPr>
        <sz val="9"/>
        <color indexed="8"/>
        <rFont val="宋体"/>
        <family val="3"/>
        <charset val="134"/>
      </rPr>
      <t>-1.</t>
    </r>
    <r>
      <rPr>
        <sz val="9"/>
        <color indexed="8"/>
        <rFont val="宋体"/>
        <family val="3"/>
        <charset val="134"/>
      </rPr>
      <t>0</t>
    </r>
    <r>
      <rPr>
        <sz val="9"/>
        <color indexed="8"/>
        <rFont val="宋体"/>
        <family val="3"/>
        <charset val="134"/>
      </rPr>
      <t>MPa</t>
    </r>
  </si>
  <si>
    <r>
      <t>2</t>
    </r>
    <r>
      <rPr>
        <sz val="9"/>
        <rFont val="宋体"/>
        <family val="3"/>
        <charset val="134"/>
      </rPr>
      <t>2</t>
    </r>
  </si>
  <si>
    <r>
      <t>DN</t>
    </r>
    <r>
      <rPr>
        <sz val="9"/>
        <color indexed="8"/>
        <rFont val="宋体"/>
        <family val="3"/>
        <charset val="134"/>
      </rPr>
      <t>630</t>
    </r>
    <r>
      <rPr>
        <sz val="9"/>
        <color indexed="8"/>
        <rFont val="宋体"/>
        <family val="3"/>
        <charset val="134"/>
      </rPr>
      <t>-1.6MPa</t>
    </r>
  </si>
  <si>
    <r>
      <t>2</t>
    </r>
    <r>
      <rPr>
        <sz val="9"/>
        <rFont val="宋体"/>
        <family val="3"/>
        <charset val="134"/>
      </rPr>
      <t>3</t>
    </r>
  </si>
  <si>
    <r>
      <t>D</t>
    </r>
    <r>
      <rPr>
        <sz val="9"/>
        <color indexed="8"/>
        <rFont val="宋体"/>
        <family val="3"/>
        <charset val="134"/>
      </rPr>
      <t>7</t>
    </r>
    <r>
      <rPr>
        <sz val="9"/>
        <color indexed="8"/>
        <rFont val="宋体"/>
        <family val="3"/>
        <charset val="134"/>
      </rPr>
      <t>10-1.</t>
    </r>
    <r>
      <rPr>
        <sz val="9"/>
        <color indexed="8"/>
        <rFont val="宋体"/>
        <family val="3"/>
        <charset val="134"/>
      </rPr>
      <t>0</t>
    </r>
    <r>
      <rPr>
        <sz val="9"/>
        <color indexed="8"/>
        <rFont val="宋体"/>
        <family val="3"/>
        <charset val="134"/>
      </rPr>
      <t>MPa</t>
    </r>
  </si>
  <si>
    <r>
      <t>DN</t>
    </r>
    <r>
      <rPr>
        <sz val="9"/>
        <color indexed="8"/>
        <rFont val="宋体"/>
        <family val="3"/>
        <charset val="134"/>
      </rPr>
      <t>7</t>
    </r>
    <r>
      <rPr>
        <sz val="9"/>
        <color indexed="8"/>
        <rFont val="宋体"/>
        <family val="3"/>
        <charset val="134"/>
      </rPr>
      <t>10-1.6MPa</t>
    </r>
  </si>
  <si>
    <r>
      <t>2</t>
    </r>
    <r>
      <rPr>
        <sz val="9"/>
        <rFont val="宋体"/>
        <family val="3"/>
        <charset val="134"/>
      </rPr>
      <t>5</t>
    </r>
  </si>
  <si>
    <r>
      <t>DN</t>
    </r>
    <r>
      <rPr>
        <sz val="9"/>
        <color indexed="8"/>
        <rFont val="宋体"/>
        <family val="3"/>
        <charset val="134"/>
      </rPr>
      <t>800</t>
    </r>
    <r>
      <rPr>
        <sz val="9"/>
        <color indexed="8"/>
        <rFont val="宋体"/>
        <family val="3"/>
        <charset val="134"/>
      </rPr>
      <t>-1.</t>
    </r>
    <r>
      <rPr>
        <sz val="9"/>
        <color indexed="8"/>
        <rFont val="宋体"/>
        <family val="3"/>
        <charset val="134"/>
      </rPr>
      <t>0</t>
    </r>
    <r>
      <rPr>
        <sz val="9"/>
        <color indexed="8"/>
        <rFont val="宋体"/>
        <family val="3"/>
        <charset val="134"/>
      </rPr>
      <t>MPa</t>
    </r>
  </si>
  <si>
    <t>电熔直接</t>
  </si>
  <si>
    <t>￠50</t>
  </si>
  <si>
    <t>￠63</t>
  </si>
  <si>
    <t>￠75</t>
  </si>
  <si>
    <t>￠90</t>
  </si>
  <si>
    <t>￠110</t>
  </si>
  <si>
    <t>￠125</t>
  </si>
  <si>
    <t>￠140</t>
  </si>
  <si>
    <t>￠160</t>
  </si>
  <si>
    <t>￠200</t>
  </si>
  <si>
    <t>￠250</t>
  </si>
  <si>
    <t>￠315</t>
  </si>
  <si>
    <t>￠400</t>
  </si>
  <si>
    <t>￠500</t>
  </si>
  <si>
    <t>￠560</t>
  </si>
  <si>
    <t>￠630</t>
  </si>
  <si>
    <t>电熔异径直接</t>
  </si>
  <si>
    <t>￠110×50</t>
  </si>
  <si>
    <t>￠110×63</t>
  </si>
  <si>
    <t>￠110×75</t>
  </si>
  <si>
    <t>￠110×90</t>
  </si>
  <si>
    <t>￠160×90</t>
  </si>
  <si>
    <t>￠160×110</t>
  </si>
  <si>
    <t>￠200×110</t>
  </si>
  <si>
    <t>￠200×160</t>
  </si>
  <si>
    <t>￠250×110</t>
  </si>
  <si>
    <t>￠250×160</t>
  </si>
  <si>
    <t>￠250×200</t>
  </si>
  <si>
    <t>￠250×225</t>
  </si>
  <si>
    <t>￠315×200</t>
  </si>
  <si>
    <t>￠315×250</t>
  </si>
  <si>
    <t>￠400×250</t>
  </si>
  <si>
    <t>￠400×315</t>
  </si>
  <si>
    <t>￠400×355</t>
  </si>
  <si>
    <t>￠500×315</t>
  </si>
  <si>
    <t>￠630×500</t>
  </si>
  <si>
    <t>电熔45度弯头</t>
  </si>
  <si>
    <t>电熔90度弯头</t>
  </si>
  <si>
    <t>电熔正三通</t>
  </si>
  <si>
    <t>电熔异径三通</t>
  </si>
  <si>
    <t>￠315×110</t>
  </si>
  <si>
    <t>电熔法兰头</t>
  </si>
  <si>
    <r>
      <t>鄂州市2026</t>
    </r>
    <r>
      <rPr>
        <b/>
        <sz val="18"/>
        <color indexed="8"/>
        <rFont val="宋体"/>
        <family val="3"/>
        <charset val="134"/>
      </rPr>
      <t>年</t>
    </r>
    <r>
      <rPr>
        <b/>
        <sz val="18"/>
        <color indexed="8"/>
        <rFont val="宋体"/>
        <family val="3"/>
        <charset val="134"/>
      </rPr>
      <t>4</t>
    </r>
    <r>
      <rPr>
        <b/>
        <sz val="18"/>
        <color indexed="8"/>
        <rFont val="宋体"/>
        <family val="3"/>
        <charset val="134"/>
      </rPr>
      <t>月主要建筑材料价格监测情况</t>
    </r>
  </si>
  <si>
    <t xml:space="preserve">    本综合价格信息反映监测的本月相应时间段内我市建筑材料价格的社会平均综合水平，是通过市场调查、采集、测算和分析后综合确定的，不属于政府定价。建筑企业投标报价、材料采购、工程结算时仅供参考，应根据市场实际情况合理确定价格。本监测发布的建筑材料综合价格信息是指符合国家产品标准或行业认可质量要求的材料，因付款方式、采购模式等不同，实际发生价格有较大差异，请合理使用本综合价格信息。</t>
  </si>
  <si>
    <t>监测材料名称</t>
  </si>
  <si>
    <t>环比涨跌</t>
  </si>
  <si>
    <t>钢材</t>
  </si>
  <si>
    <r>
      <t>Φ1</t>
    </r>
    <r>
      <rPr>
        <sz val="11"/>
        <rFont val="宋体"/>
        <family val="3"/>
        <charset val="134"/>
      </rPr>
      <t>6</t>
    </r>
    <r>
      <rPr>
        <sz val="11"/>
        <rFont val="宋体"/>
        <family val="3"/>
        <charset val="134"/>
      </rPr>
      <t>mmHRB400E</t>
    </r>
  </si>
  <si>
    <t>元/吨</t>
  </si>
  <si>
    <t>水泥</t>
  </si>
  <si>
    <t>元/立方米</t>
  </si>
  <si>
    <t>碎石</t>
  </si>
  <si>
    <t>商品混凝土</t>
  </si>
  <si>
    <t>普通、C30</t>
  </si>
  <si>
    <t>砂浆</t>
  </si>
  <si>
    <t>干混砌筑DMM7.5、散装</t>
  </si>
  <si>
    <t>92号</t>
  </si>
  <si>
    <t xml:space="preserve">元/千克   </t>
  </si>
  <si>
    <t>重交道路沥青</t>
  </si>
  <si>
    <t>AH-70</t>
  </si>
  <si>
    <t>沥青混凝土</t>
  </si>
  <si>
    <t>细粒式AC-13</t>
  </si>
  <si>
    <t>电线电缆</t>
  </si>
  <si>
    <t>WDZA-YJY-0.6/1KV -3×70+2×35mm2</t>
  </si>
  <si>
    <t>元/米</t>
  </si>
  <si>
    <t>装配式PC构件</t>
  </si>
  <si>
    <t>注：环比涨跌是与上月对比。</t>
  </si>
  <si>
    <r>
      <t xml:space="preserve">    根据湖北省住房和城</t>
    </r>
    <r>
      <rPr>
        <sz val="12"/>
        <color indexed="8"/>
        <rFont val="宋体"/>
        <family val="3"/>
        <charset val="134"/>
      </rPr>
      <t>乡</t>
    </r>
    <r>
      <rPr>
        <sz val="12"/>
        <color indexed="8"/>
        <rFont val="仿宋_GB2312"/>
        <charset val="134"/>
      </rPr>
      <t>建</t>
    </r>
    <r>
      <rPr>
        <sz val="12"/>
        <color indexed="8"/>
        <rFont val="宋体"/>
        <family val="3"/>
        <charset val="134"/>
      </rPr>
      <t>设厅</t>
    </r>
    <r>
      <rPr>
        <sz val="12"/>
        <color indexed="8"/>
        <rFont val="仿宋_GB2312"/>
        <charset val="134"/>
      </rPr>
      <t>《</t>
    </r>
    <r>
      <rPr>
        <sz val="12"/>
        <color indexed="8"/>
        <rFont val="宋体"/>
        <family val="3"/>
        <charset val="134"/>
      </rPr>
      <t>关</t>
    </r>
    <r>
      <rPr>
        <sz val="12"/>
        <color indexed="8"/>
        <rFont val="仿宋_GB2312"/>
        <charset val="134"/>
      </rPr>
      <t>于</t>
    </r>
    <r>
      <rPr>
        <sz val="12"/>
        <color indexed="8"/>
        <rFont val="宋体"/>
        <family val="3"/>
        <charset val="134"/>
      </rPr>
      <t>进</t>
    </r>
    <r>
      <rPr>
        <sz val="12"/>
        <color indexed="8"/>
        <rFont val="仿宋_GB2312"/>
        <charset val="134"/>
      </rPr>
      <t>一步加</t>
    </r>
    <r>
      <rPr>
        <sz val="12"/>
        <color indexed="8"/>
        <rFont val="宋体"/>
        <family val="3"/>
        <charset val="134"/>
      </rPr>
      <t>强</t>
    </r>
    <r>
      <rPr>
        <sz val="12"/>
        <color indexed="8"/>
        <rFont val="仿宋_GB2312"/>
        <charset val="134"/>
      </rPr>
      <t>建</t>
    </r>
    <r>
      <rPr>
        <sz val="12"/>
        <color indexed="8"/>
        <rFont val="宋体"/>
        <family val="3"/>
        <charset val="134"/>
      </rPr>
      <t>设</t>
    </r>
    <r>
      <rPr>
        <sz val="12"/>
        <color indexed="8"/>
        <rFont val="仿宋_GB2312"/>
        <charset val="134"/>
      </rPr>
      <t>工程定</t>
    </r>
    <r>
      <rPr>
        <sz val="12"/>
        <color indexed="8"/>
        <rFont val="宋体"/>
        <family val="3"/>
        <charset val="134"/>
      </rPr>
      <t>额</t>
    </r>
    <r>
      <rPr>
        <sz val="12"/>
        <color indexed="8"/>
        <rFont val="仿宋_GB2312"/>
        <charset val="134"/>
      </rPr>
      <t>人工</t>
    </r>
    <r>
      <rPr>
        <sz val="12"/>
        <color indexed="8"/>
        <rFont val="宋体"/>
        <family val="3"/>
        <charset val="134"/>
      </rPr>
      <t>费动态调</t>
    </r>
    <r>
      <rPr>
        <sz val="12"/>
        <color indexed="8"/>
        <rFont val="仿宋_GB2312"/>
        <charset val="134"/>
      </rPr>
      <t>整工作的通知》的文件精神，</t>
    </r>
    <r>
      <rPr>
        <sz val="12"/>
        <color indexed="8"/>
        <rFont val="宋体"/>
        <family val="3"/>
        <charset val="134"/>
      </rPr>
      <t>现对</t>
    </r>
    <r>
      <rPr>
        <sz val="12"/>
        <color indexed="8"/>
        <rFont val="仿宋_GB2312"/>
        <charset val="134"/>
      </rPr>
      <t>我市建</t>
    </r>
    <r>
      <rPr>
        <sz val="12"/>
        <color indexed="8"/>
        <rFont val="宋体"/>
        <family val="3"/>
        <charset val="134"/>
      </rPr>
      <t>设</t>
    </r>
    <r>
      <rPr>
        <sz val="12"/>
        <color indexed="8"/>
        <rFont val="仿宋_GB2312"/>
        <charset val="134"/>
      </rPr>
      <t>工程人工成本</t>
    </r>
    <r>
      <rPr>
        <sz val="12"/>
        <color indexed="8"/>
        <rFont val="宋体"/>
        <family val="3"/>
        <charset val="134"/>
      </rPr>
      <t>综</t>
    </r>
    <r>
      <rPr>
        <sz val="12"/>
        <color indexed="8"/>
        <rFont val="仿宋_GB2312"/>
        <charset val="134"/>
      </rPr>
      <t>合指</t>
    </r>
    <r>
      <rPr>
        <sz val="12"/>
        <color indexed="8"/>
        <rFont val="宋体"/>
        <family val="3"/>
        <charset val="134"/>
      </rPr>
      <t>数测</t>
    </r>
    <r>
      <rPr>
        <sz val="12"/>
        <color indexed="8"/>
        <rFont val="仿宋_GB2312"/>
        <charset val="134"/>
      </rPr>
      <t>算和</t>
    </r>
    <r>
      <rPr>
        <sz val="12"/>
        <color indexed="8"/>
        <rFont val="宋体"/>
        <family val="3"/>
        <charset val="134"/>
      </rPr>
      <t>发</t>
    </r>
    <r>
      <rPr>
        <sz val="12"/>
        <color indexed="8"/>
        <rFont val="仿宋_GB2312"/>
        <charset val="134"/>
      </rPr>
      <t>布做如下</t>
    </r>
    <r>
      <rPr>
        <sz val="12"/>
        <color indexed="8"/>
        <rFont val="宋体"/>
        <family val="3"/>
        <charset val="134"/>
      </rPr>
      <t>说</t>
    </r>
    <r>
      <rPr>
        <sz val="12"/>
        <color indexed="8"/>
        <rFont val="仿宋_GB2312"/>
        <charset val="134"/>
      </rPr>
      <t>明：</t>
    </r>
  </si>
  <si>
    <r>
      <t>一、</t>
    </r>
    <r>
      <rPr>
        <sz val="12"/>
        <color indexed="8"/>
        <rFont val="黑体"/>
        <family val="3"/>
        <charset val="134"/>
      </rPr>
      <t>人工成本综合指数使用说明</t>
    </r>
  </si>
  <si>
    <r>
      <t xml:space="preserve">    1.人工成本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自2025年1月1日起，按季度</t>
    </r>
    <r>
      <rPr>
        <sz val="12"/>
        <rFont val="宋体"/>
        <family val="3"/>
        <charset val="134"/>
      </rPr>
      <t>测</t>
    </r>
    <r>
      <rPr>
        <sz val="12"/>
        <rFont val="仿宋_GB2312"/>
        <charset val="134"/>
      </rPr>
      <t>算</t>
    </r>
    <r>
      <rPr>
        <sz val="12"/>
        <rFont val="宋体"/>
        <family val="3"/>
        <charset val="134"/>
      </rPr>
      <t>发</t>
    </r>
    <r>
      <rPr>
        <sz val="12"/>
        <rFont val="仿宋_GB2312"/>
        <charset val="134"/>
      </rPr>
      <t>布，用于指</t>
    </r>
    <r>
      <rPr>
        <sz val="12"/>
        <rFont val="宋体"/>
        <family val="3"/>
        <charset val="134"/>
      </rPr>
      <t>导</t>
    </r>
    <r>
      <rPr>
        <sz val="12"/>
        <rFont val="仿宋_GB2312"/>
        <charset val="134"/>
      </rPr>
      <t>我市建</t>
    </r>
    <r>
      <rPr>
        <sz val="12"/>
        <rFont val="宋体"/>
        <family val="3"/>
        <charset val="134"/>
      </rPr>
      <t>设</t>
    </r>
    <r>
      <rPr>
        <sz val="12"/>
        <rFont val="仿宋_GB2312"/>
        <charset val="134"/>
      </rPr>
      <t>工程人工</t>
    </r>
    <r>
      <rPr>
        <sz val="12"/>
        <rFont val="宋体"/>
        <family val="3"/>
        <charset val="134"/>
      </rPr>
      <t>费动态调</t>
    </r>
    <r>
      <rPr>
        <sz val="12"/>
        <rFont val="仿宋_GB2312"/>
        <charset val="134"/>
      </rPr>
      <t>整。</t>
    </r>
  </si>
  <si>
    <r>
      <t xml:space="preserve">    2.人工成本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既适用于依据定</t>
    </r>
    <r>
      <rPr>
        <sz val="12"/>
        <rFont val="宋体"/>
        <family val="3"/>
        <charset val="134"/>
      </rPr>
      <t>额</t>
    </r>
    <r>
      <rPr>
        <sz val="12"/>
        <rFont val="仿宋_GB2312"/>
        <charset val="134"/>
      </rPr>
      <t>形成人工</t>
    </r>
    <r>
      <rPr>
        <sz val="12"/>
        <rFont val="宋体"/>
        <family val="3"/>
        <charset val="134"/>
      </rPr>
      <t>费</t>
    </r>
    <r>
      <rPr>
        <sz val="12"/>
        <rFont val="仿宋_GB2312"/>
        <charset val="134"/>
      </rPr>
      <t>的工程，也适用于市</t>
    </r>
    <r>
      <rPr>
        <sz val="12"/>
        <rFont val="宋体"/>
        <family val="3"/>
        <charset val="134"/>
      </rPr>
      <t>场</t>
    </r>
    <r>
      <rPr>
        <sz val="12"/>
        <rFont val="仿宋_GB2312"/>
        <charset val="134"/>
      </rPr>
      <t>化</t>
    </r>
    <r>
      <rPr>
        <sz val="12"/>
        <rFont val="宋体"/>
        <family val="3"/>
        <charset val="134"/>
      </rPr>
      <t>计</t>
    </r>
    <r>
      <rPr>
        <sz val="12"/>
        <rFont val="仿宋_GB2312"/>
        <charset val="134"/>
      </rPr>
      <t>价的工程。</t>
    </r>
  </si>
  <si>
    <r>
      <t xml:space="preserve">    3.人工成本</t>
    </r>
    <r>
      <rPr>
        <sz val="12"/>
        <rFont val="宋体"/>
        <family val="3"/>
        <charset val="134"/>
      </rPr>
      <t>综</t>
    </r>
    <r>
      <rPr>
        <sz val="12"/>
        <rFont val="仿宋_GB2312"/>
        <charset val="134"/>
      </rPr>
      <t>合指</t>
    </r>
    <r>
      <rPr>
        <sz val="12"/>
        <rFont val="宋体"/>
        <family val="3"/>
        <charset val="134"/>
      </rPr>
      <t>数发</t>
    </r>
    <r>
      <rPr>
        <sz val="12"/>
        <rFont val="仿宋_GB2312"/>
        <charset val="134"/>
      </rPr>
      <t>布的基期</t>
    </r>
    <r>
      <rPr>
        <sz val="12"/>
        <rFont val="宋体"/>
        <family val="3"/>
        <charset val="134"/>
      </rPr>
      <t>为</t>
    </r>
    <r>
      <rPr>
        <sz val="12"/>
        <rFont val="仿宋_GB2312"/>
        <charset val="134"/>
      </rPr>
      <t>2024年第四季度，同2024版湖北省定</t>
    </r>
    <r>
      <rPr>
        <sz val="12"/>
        <rFont val="宋体"/>
        <family val="3"/>
        <charset val="134"/>
      </rPr>
      <t>额</t>
    </r>
    <r>
      <rPr>
        <sz val="12"/>
        <rFont val="仿宋_GB2312"/>
        <charset val="134"/>
      </rPr>
      <t>人工</t>
    </r>
    <r>
      <rPr>
        <sz val="12"/>
        <rFont val="宋体"/>
        <family val="3"/>
        <charset val="134"/>
      </rPr>
      <t>费</t>
    </r>
    <r>
      <rPr>
        <sz val="12"/>
        <rFont val="仿宋_GB2312"/>
        <charset val="134"/>
      </rPr>
      <t>基期。人工</t>
    </r>
    <r>
      <rPr>
        <sz val="12"/>
        <rFont val="宋体"/>
        <family val="3"/>
        <charset val="134"/>
      </rPr>
      <t>费调</t>
    </r>
    <r>
      <rPr>
        <sz val="12"/>
        <rFont val="仿宋_GB2312"/>
        <charset val="134"/>
      </rPr>
      <t>整</t>
    </r>
    <r>
      <rPr>
        <sz val="12"/>
        <rFont val="宋体"/>
        <family val="3"/>
        <charset val="134"/>
      </rPr>
      <t>计</t>
    </r>
    <r>
      <rPr>
        <sz val="12"/>
        <rFont val="仿宋_GB2312"/>
        <charset val="134"/>
      </rPr>
      <t>算公式</t>
    </r>
    <r>
      <rPr>
        <sz val="12"/>
        <rFont val="宋体"/>
        <family val="3"/>
        <charset val="134"/>
      </rPr>
      <t>为</t>
    </r>
    <r>
      <rPr>
        <sz val="12"/>
        <rFont val="仿宋_GB2312"/>
        <charset val="134"/>
      </rPr>
      <t>：</t>
    </r>
  </si>
  <si>
    <r>
      <t xml:space="preserve">    </t>
    </r>
    <r>
      <rPr>
        <sz val="12"/>
        <rFont val="宋体"/>
        <family val="3"/>
        <charset val="134"/>
      </rPr>
      <t>①</t>
    </r>
    <r>
      <rPr>
        <sz val="12"/>
        <rFont val="仿宋_GB2312"/>
        <charset val="134"/>
      </rPr>
      <t>定</t>
    </r>
    <r>
      <rPr>
        <sz val="12"/>
        <rFont val="宋体"/>
        <family val="3"/>
        <charset val="134"/>
      </rPr>
      <t>额</t>
    </r>
    <r>
      <rPr>
        <sz val="12"/>
        <rFont val="仿宋_GB2312"/>
        <charset val="134"/>
      </rPr>
      <t>人工</t>
    </r>
    <r>
      <rPr>
        <sz val="12"/>
        <rFont val="宋体"/>
        <family val="3"/>
        <charset val="134"/>
      </rPr>
      <t>费调</t>
    </r>
    <r>
      <rPr>
        <sz val="12"/>
        <rFont val="仿宋_GB2312"/>
        <charset val="134"/>
      </rPr>
      <t>整=定</t>
    </r>
    <r>
      <rPr>
        <sz val="12"/>
        <rFont val="宋体"/>
        <family val="3"/>
        <charset val="134"/>
      </rPr>
      <t>额</t>
    </r>
    <r>
      <rPr>
        <sz val="12"/>
        <rFont val="仿宋_GB2312"/>
        <charset val="134"/>
      </rPr>
      <t>人工</t>
    </r>
    <r>
      <rPr>
        <sz val="12"/>
        <rFont val="宋体"/>
        <family val="3"/>
        <charset val="134"/>
      </rPr>
      <t>费</t>
    </r>
    <r>
      <rPr>
        <sz val="12"/>
        <rFont val="仿宋_GB2312"/>
        <charset val="134"/>
      </rPr>
      <t>×（</t>
    </r>
    <r>
      <rPr>
        <sz val="12"/>
        <rFont val="宋体"/>
        <family val="3"/>
        <charset val="134"/>
      </rPr>
      <t>调</t>
    </r>
    <r>
      <rPr>
        <sz val="12"/>
        <rFont val="仿宋_GB2312"/>
        <charset val="134"/>
      </rPr>
      <t>整期人工成本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/基期人工成本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-1）</t>
    </r>
  </si>
  <si>
    <r>
      <t xml:space="preserve">    ②市</t>
    </r>
    <r>
      <rPr>
        <sz val="12"/>
        <rFont val="宋体"/>
        <family val="3"/>
        <charset val="134"/>
      </rPr>
      <t>场</t>
    </r>
    <r>
      <rPr>
        <sz val="12"/>
        <rFont val="仿宋_GB2312"/>
        <charset val="134"/>
      </rPr>
      <t>化人工</t>
    </r>
    <r>
      <rPr>
        <sz val="12"/>
        <rFont val="宋体"/>
        <family val="3"/>
        <charset val="134"/>
      </rPr>
      <t>费调</t>
    </r>
    <r>
      <rPr>
        <sz val="12"/>
        <rFont val="仿宋_GB2312"/>
        <charset val="134"/>
      </rPr>
      <t>整=市</t>
    </r>
    <r>
      <rPr>
        <sz val="12"/>
        <rFont val="宋体"/>
        <family val="3"/>
        <charset val="134"/>
      </rPr>
      <t>场</t>
    </r>
    <r>
      <rPr>
        <sz val="12"/>
        <rFont val="仿宋_GB2312"/>
        <charset val="134"/>
      </rPr>
      <t>化人工</t>
    </r>
    <r>
      <rPr>
        <sz val="12"/>
        <rFont val="宋体"/>
        <family val="3"/>
        <charset val="134"/>
      </rPr>
      <t>费</t>
    </r>
    <r>
      <rPr>
        <sz val="12"/>
        <rFont val="仿宋_GB2312"/>
        <charset val="134"/>
      </rPr>
      <t>×（</t>
    </r>
    <r>
      <rPr>
        <sz val="12"/>
        <rFont val="宋体"/>
        <family val="3"/>
        <charset val="134"/>
      </rPr>
      <t>调</t>
    </r>
    <r>
      <rPr>
        <sz val="12"/>
        <rFont val="仿宋_GB2312"/>
        <charset val="134"/>
      </rPr>
      <t>整期人工成本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/市</t>
    </r>
    <r>
      <rPr>
        <sz val="12"/>
        <rFont val="宋体"/>
        <family val="3"/>
        <charset val="134"/>
      </rPr>
      <t>场</t>
    </r>
    <r>
      <rPr>
        <sz val="12"/>
        <rFont val="仿宋_GB2312"/>
        <charset val="134"/>
      </rPr>
      <t>化人工</t>
    </r>
    <r>
      <rPr>
        <sz val="12"/>
        <rFont val="宋体"/>
        <family val="3"/>
        <charset val="134"/>
      </rPr>
      <t>费对应</t>
    </r>
    <r>
      <rPr>
        <sz val="12"/>
        <rFont val="仿宋_GB2312"/>
        <charset val="134"/>
      </rPr>
      <t>的基期人工成本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-1）</t>
    </r>
  </si>
  <si>
    <r>
      <t xml:space="preserve">    ③施工机械台班</t>
    </r>
    <r>
      <rPr>
        <sz val="12"/>
        <rFont val="宋体"/>
        <family val="3"/>
        <charset val="134"/>
      </rPr>
      <t>费</t>
    </r>
    <r>
      <rPr>
        <sz val="12"/>
        <rFont val="仿宋_GB2312"/>
        <charset val="134"/>
      </rPr>
      <t>用定</t>
    </r>
    <r>
      <rPr>
        <sz val="12"/>
        <rFont val="宋体"/>
        <family val="3"/>
        <charset val="134"/>
      </rPr>
      <t>额</t>
    </r>
    <r>
      <rPr>
        <sz val="12"/>
        <rFont val="仿宋_GB2312"/>
        <charset val="134"/>
      </rPr>
      <t>中的人工</t>
    </r>
    <r>
      <rPr>
        <sz val="12"/>
        <rFont val="宋体"/>
        <family val="3"/>
        <charset val="134"/>
      </rPr>
      <t>费调</t>
    </r>
    <r>
      <rPr>
        <sz val="12"/>
        <rFont val="仿宋_GB2312"/>
        <charset val="134"/>
      </rPr>
      <t>整方法同定</t>
    </r>
    <r>
      <rPr>
        <sz val="12"/>
        <rFont val="宋体"/>
        <family val="3"/>
        <charset val="134"/>
      </rPr>
      <t>额</t>
    </r>
    <r>
      <rPr>
        <sz val="12"/>
        <rFont val="仿宋_GB2312"/>
        <charset val="134"/>
      </rPr>
      <t>人工</t>
    </r>
    <r>
      <rPr>
        <sz val="12"/>
        <rFont val="宋体"/>
        <family val="3"/>
        <charset val="134"/>
      </rPr>
      <t>费调</t>
    </r>
    <r>
      <rPr>
        <sz val="12"/>
        <rFont val="仿宋_GB2312"/>
        <charset val="134"/>
      </rPr>
      <t>整。</t>
    </r>
  </si>
  <si>
    <r>
      <t xml:space="preserve">    4.在招投</t>
    </r>
    <r>
      <rPr>
        <sz val="12"/>
        <rFont val="宋体"/>
        <family val="3"/>
        <charset val="134"/>
      </rPr>
      <t>标环节</t>
    </r>
    <r>
      <rPr>
        <sz val="12"/>
        <rFont val="仿宋_GB2312"/>
        <charset val="134"/>
      </rPr>
      <t>，如</t>
    </r>
    <r>
      <rPr>
        <sz val="12"/>
        <rFont val="宋体"/>
        <family val="3"/>
        <charset val="134"/>
      </rPr>
      <t>当</t>
    </r>
    <r>
      <rPr>
        <sz val="12"/>
        <rFont val="仿宋_GB2312"/>
        <charset val="134"/>
      </rPr>
      <t>期指</t>
    </r>
    <r>
      <rPr>
        <sz val="12"/>
        <rFont val="宋体"/>
        <family val="3"/>
        <charset val="134"/>
      </rPr>
      <t>数</t>
    </r>
    <r>
      <rPr>
        <sz val="12"/>
        <rFont val="仿宋_GB2312"/>
        <charset val="134"/>
      </rPr>
      <t>尚未</t>
    </r>
    <r>
      <rPr>
        <sz val="12"/>
        <rFont val="宋体"/>
        <family val="3"/>
        <charset val="134"/>
      </rPr>
      <t>发</t>
    </r>
    <r>
      <rPr>
        <sz val="12"/>
        <rFont val="仿宋_GB2312"/>
        <charset val="134"/>
      </rPr>
      <t>布，可</t>
    </r>
    <r>
      <rPr>
        <sz val="12"/>
        <rFont val="宋体"/>
        <family val="3"/>
        <charset val="134"/>
      </rPr>
      <t>执</t>
    </r>
    <r>
      <rPr>
        <sz val="12"/>
        <rFont val="仿宋_GB2312"/>
        <charset val="134"/>
      </rPr>
      <t>行已</t>
    </r>
    <r>
      <rPr>
        <sz val="12"/>
        <rFont val="宋体"/>
        <family val="3"/>
        <charset val="134"/>
      </rPr>
      <t>发</t>
    </r>
    <r>
      <rPr>
        <sz val="12"/>
        <rFont val="仿宋_GB2312"/>
        <charset val="134"/>
      </rPr>
      <t>布的最新一期指</t>
    </r>
    <r>
      <rPr>
        <sz val="12"/>
        <rFont val="宋体"/>
        <family val="3"/>
        <charset val="134"/>
      </rPr>
      <t>数</t>
    </r>
    <r>
      <rPr>
        <sz val="12"/>
        <rFont val="仿宋_GB2312"/>
        <charset val="134"/>
      </rPr>
      <t>，招</t>
    </r>
    <r>
      <rPr>
        <sz val="12"/>
        <rFont val="宋体"/>
        <family val="3"/>
        <charset val="134"/>
      </rPr>
      <t>标</t>
    </r>
    <r>
      <rPr>
        <sz val="12"/>
        <rFont val="仿宋_GB2312"/>
        <charset val="134"/>
      </rPr>
      <t>人</t>
    </r>
    <r>
      <rPr>
        <sz val="12"/>
        <rFont val="宋体"/>
        <family val="3"/>
        <charset val="134"/>
      </rPr>
      <t>应</t>
    </r>
    <r>
      <rPr>
        <sz val="12"/>
        <rFont val="仿宋_GB2312"/>
        <charset val="134"/>
      </rPr>
      <t>明确投</t>
    </r>
    <r>
      <rPr>
        <sz val="12"/>
        <rFont val="宋体"/>
        <family val="3"/>
        <charset val="134"/>
      </rPr>
      <t>标</t>
    </r>
    <r>
      <rPr>
        <sz val="12"/>
        <rFont val="仿宋_GB2312"/>
        <charset val="134"/>
      </rPr>
      <t>人</t>
    </r>
    <r>
      <rPr>
        <sz val="12"/>
        <rFont val="宋体"/>
        <family val="3"/>
        <charset val="134"/>
      </rPr>
      <t>报</t>
    </r>
    <r>
      <rPr>
        <sz val="12"/>
        <rFont val="仿宋_GB2312"/>
        <charset val="134"/>
      </rPr>
      <t>价</t>
    </r>
    <r>
      <rPr>
        <sz val="12"/>
        <rFont val="宋体"/>
        <family val="3"/>
        <charset val="134"/>
      </rPr>
      <t>时统</t>
    </r>
    <r>
      <rPr>
        <sz val="12"/>
        <rFont val="仿宋_GB2312"/>
        <charset val="134"/>
      </rPr>
      <t>一</t>
    </r>
    <r>
      <rPr>
        <sz val="12"/>
        <rFont val="宋体"/>
        <family val="3"/>
        <charset val="134"/>
      </rPr>
      <t>执</t>
    </r>
    <r>
      <rPr>
        <sz val="12"/>
        <rFont val="仿宋_GB2312"/>
        <charset val="134"/>
      </rPr>
      <t>行的指</t>
    </r>
    <r>
      <rPr>
        <sz val="12"/>
        <rFont val="宋体"/>
        <family val="3"/>
        <charset val="134"/>
      </rPr>
      <t>数</t>
    </r>
    <r>
      <rPr>
        <sz val="12"/>
        <rFont val="仿宋_GB2312"/>
        <charset val="134"/>
      </rPr>
      <t>。在合同</t>
    </r>
    <r>
      <rPr>
        <sz val="12"/>
        <rFont val="宋体"/>
        <family val="3"/>
        <charset val="134"/>
      </rPr>
      <t>签订过</t>
    </r>
    <r>
      <rPr>
        <sz val="12"/>
        <rFont val="仿宋_GB2312"/>
        <charset val="134"/>
      </rPr>
      <t>程中，</t>
    </r>
    <r>
      <rPr>
        <sz val="12"/>
        <rFont val="宋体"/>
        <family val="3"/>
        <charset val="134"/>
      </rPr>
      <t>应</t>
    </r>
    <r>
      <rPr>
        <sz val="12"/>
        <rFont val="仿宋_GB2312"/>
        <charset val="134"/>
      </rPr>
      <t>在合同中明确</t>
    </r>
    <r>
      <rPr>
        <sz val="12"/>
        <rFont val="宋体"/>
        <family val="3"/>
        <charset val="134"/>
      </rPr>
      <t>约</t>
    </r>
    <r>
      <rPr>
        <sz val="12"/>
        <rFont val="仿宋_GB2312"/>
        <charset val="134"/>
      </rPr>
      <t>定人工</t>
    </r>
    <r>
      <rPr>
        <sz val="12"/>
        <rFont val="宋体"/>
        <family val="3"/>
        <charset val="134"/>
      </rPr>
      <t>费调</t>
    </r>
    <r>
      <rPr>
        <sz val="12"/>
        <rFont val="仿宋_GB2312"/>
        <charset val="134"/>
      </rPr>
      <t>整的</t>
    </r>
    <r>
      <rPr>
        <sz val="12"/>
        <rFont val="宋体"/>
        <family val="3"/>
        <charset val="134"/>
      </rPr>
      <t>风险</t>
    </r>
    <r>
      <rPr>
        <sz val="12"/>
        <rFont val="仿宋_GB2312"/>
        <charset val="134"/>
      </rPr>
      <t>幅度、基期和</t>
    </r>
    <r>
      <rPr>
        <sz val="12"/>
        <rFont val="宋体"/>
        <family val="3"/>
        <charset val="134"/>
      </rPr>
      <t>计</t>
    </r>
    <r>
      <rPr>
        <sz val="12"/>
        <rFont val="仿宋_GB2312"/>
        <charset val="134"/>
      </rPr>
      <t>算方法等。</t>
    </r>
  </si>
  <si>
    <r>
      <t xml:space="preserve">    5.基准日人工成本</t>
    </r>
    <r>
      <rPr>
        <sz val="12"/>
        <rFont val="宋体"/>
        <family val="3"/>
        <charset val="134"/>
      </rPr>
      <t>综</t>
    </r>
    <r>
      <rPr>
        <sz val="12"/>
        <rFont val="仿宋_GB2312"/>
        <charset val="134"/>
      </rPr>
      <t>合指</t>
    </r>
    <r>
      <rPr>
        <sz val="12"/>
        <rFont val="宋体"/>
        <family val="3"/>
        <charset val="134"/>
      </rPr>
      <t>数应</t>
    </r>
    <r>
      <rPr>
        <sz val="12"/>
        <rFont val="仿宋_GB2312"/>
        <charset val="134"/>
      </rPr>
      <t>在合同中明确。未明确</t>
    </r>
    <r>
      <rPr>
        <sz val="12"/>
        <rFont val="宋体"/>
        <family val="3"/>
        <charset val="134"/>
      </rPr>
      <t>时</t>
    </r>
    <r>
      <rPr>
        <sz val="12"/>
        <rFont val="仿宋_GB2312"/>
        <charset val="134"/>
      </rPr>
      <t>，招</t>
    </r>
    <r>
      <rPr>
        <sz val="12"/>
        <rFont val="宋体"/>
        <family val="3"/>
        <charset val="134"/>
      </rPr>
      <t>标</t>
    </r>
    <r>
      <rPr>
        <sz val="12"/>
        <rFont val="仿宋_GB2312"/>
        <charset val="134"/>
      </rPr>
      <t>工程的基准日人工成本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t>
    </r>
    <r>
      <rPr>
        <sz val="12"/>
        <rFont val="宋体"/>
        <family val="3"/>
        <charset val="134"/>
      </rPr>
      <t>为</t>
    </r>
    <r>
      <rPr>
        <sz val="12"/>
        <rFont val="仿宋_GB2312"/>
        <charset val="134"/>
      </rPr>
      <t>投</t>
    </r>
    <r>
      <rPr>
        <sz val="12"/>
        <rFont val="宋体"/>
        <family val="3"/>
        <charset val="134"/>
      </rPr>
      <t>标</t>
    </r>
    <r>
      <rPr>
        <sz val="12"/>
        <rFont val="仿宋_GB2312"/>
        <charset val="134"/>
      </rPr>
      <t>截止日前28天的人工成本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；非招</t>
    </r>
    <r>
      <rPr>
        <sz val="12"/>
        <rFont val="宋体"/>
        <family val="3"/>
        <charset val="134"/>
      </rPr>
      <t>标</t>
    </r>
    <r>
      <rPr>
        <sz val="12"/>
        <rFont val="仿宋_GB2312"/>
        <charset val="134"/>
      </rPr>
      <t>工程</t>
    </r>
    <r>
      <rPr>
        <sz val="12"/>
        <rFont val="宋体"/>
        <family val="3"/>
        <charset val="134"/>
      </rPr>
      <t>为</t>
    </r>
    <r>
      <rPr>
        <sz val="12"/>
        <rFont val="仿宋_GB2312"/>
        <charset val="134"/>
      </rPr>
      <t>合同</t>
    </r>
    <r>
      <rPr>
        <sz val="12"/>
        <rFont val="宋体"/>
        <family val="3"/>
        <charset val="134"/>
      </rPr>
      <t>签订</t>
    </r>
    <r>
      <rPr>
        <sz val="12"/>
        <rFont val="仿宋_GB2312"/>
        <charset val="134"/>
      </rPr>
      <t>前28天的人工成本</t>
    </r>
    <r>
      <rPr>
        <sz val="12"/>
        <rFont val="宋体"/>
        <family val="3"/>
        <charset val="134"/>
      </rPr>
      <t>综</t>
    </r>
    <r>
      <rPr>
        <sz val="12"/>
        <rFont val="仿宋_GB2312"/>
        <charset val="134"/>
      </rPr>
      <t>合指</t>
    </r>
    <r>
      <rPr>
        <sz val="12"/>
        <rFont val="宋体"/>
        <family val="3"/>
        <charset val="134"/>
      </rPr>
      <t>数</t>
    </r>
    <r>
      <rPr>
        <sz val="12"/>
        <rFont val="仿宋_GB2312"/>
        <charset val="134"/>
      </rPr>
      <t>。</t>
    </r>
  </si>
  <si>
    <r>
      <t xml:space="preserve">    6.施工期或</t>
    </r>
    <r>
      <rPr>
        <sz val="12"/>
        <color indexed="8"/>
        <rFont val="宋体"/>
        <family val="3"/>
        <charset val="134"/>
      </rPr>
      <t>计</t>
    </r>
    <r>
      <rPr>
        <sz val="12"/>
        <color indexed="8"/>
        <rFont val="仿宋_GB2312"/>
        <charset val="134"/>
      </rPr>
      <t>量周期因市</t>
    </r>
    <r>
      <rPr>
        <sz val="12"/>
        <color indexed="8"/>
        <rFont val="宋体"/>
        <family val="3"/>
        <charset val="134"/>
      </rPr>
      <t>场</t>
    </r>
    <r>
      <rPr>
        <sz val="12"/>
        <color indexed="8"/>
        <rFont val="仿宋_GB2312"/>
        <charset val="134"/>
      </rPr>
      <t>价格波</t>
    </r>
    <r>
      <rPr>
        <sz val="12"/>
        <color indexed="8"/>
        <rFont val="宋体"/>
        <family val="3"/>
        <charset val="134"/>
      </rPr>
      <t>动导</t>
    </r>
    <r>
      <rPr>
        <sz val="12"/>
        <color indexed="8"/>
        <rFont val="仿宋_GB2312"/>
        <charset val="134"/>
      </rPr>
      <t>致形成多</t>
    </r>
    <r>
      <rPr>
        <sz val="12"/>
        <color indexed="8"/>
        <rFont val="宋体"/>
        <family val="3"/>
        <charset val="134"/>
      </rPr>
      <t>个</t>
    </r>
    <r>
      <rPr>
        <sz val="12"/>
        <color indexed="8"/>
        <rFont val="仿宋_GB2312"/>
        <charset val="134"/>
      </rPr>
      <t>人工成本</t>
    </r>
    <r>
      <rPr>
        <sz val="12"/>
        <color indexed="8"/>
        <rFont val="宋体"/>
        <family val="3"/>
        <charset val="134"/>
      </rPr>
      <t>综</t>
    </r>
    <r>
      <rPr>
        <sz val="12"/>
        <color indexed="8"/>
        <rFont val="仿宋_GB2312"/>
        <charset val="134"/>
      </rPr>
      <t>合指</t>
    </r>
    <r>
      <rPr>
        <sz val="12"/>
        <color indexed="8"/>
        <rFont val="宋体"/>
        <family val="3"/>
        <charset val="134"/>
      </rPr>
      <t>数数</t>
    </r>
    <r>
      <rPr>
        <sz val="12"/>
        <color indexed="8"/>
        <rFont val="仿宋_GB2312"/>
        <charset val="134"/>
      </rPr>
      <t>值的，合同履行</t>
    </r>
    <r>
      <rPr>
        <sz val="12"/>
        <color indexed="8"/>
        <rFont val="宋体"/>
        <family val="3"/>
        <charset val="134"/>
      </rPr>
      <t>对应</t>
    </r>
    <r>
      <rPr>
        <sz val="12"/>
        <color indexed="8"/>
        <rFont val="仿宋_GB2312"/>
        <charset val="134"/>
      </rPr>
      <t>的周期人工成本</t>
    </r>
    <r>
      <rPr>
        <sz val="12"/>
        <color indexed="8"/>
        <rFont val="宋体"/>
        <family val="3"/>
        <charset val="134"/>
      </rPr>
      <t>综</t>
    </r>
    <r>
      <rPr>
        <sz val="12"/>
        <color indexed="8"/>
        <rFont val="仿宋_GB2312"/>
        <charset val="134"/>
      </rPr>
      <t>合指</t>
    </r>
    <r>
      <rPr>
        <sz val="12"/>
        <color indexed="8"/>
        <rFont val="宋体"/>
        <family val="3"/>
        <charset val="134"/>
      </rPr>
      <t>数计</t>
    </r>
    <r>
      <rPr>
        <sz val="12"/>
        <color indexed="8"/>
        <rFont val="仿宋_GB2312"/>
        <charset val="134"/>
      </rPr>
      <t>算方法</t>
    </r>
    <r>
      <rPr>
        <sz val="12"/>
        <color indexed="8"/>
        <rFont val="宋体"/>
        <family val="3"/>
        <charset val="134"/>
      </rPr>
      <t>应</t>
    </r>
    <r>
      <rPr>
        <sz val="12"/>
        <color indexed="8"/>
        <rFont val="仿宋_GB2312"/>
        <charset val="134"/>
      </rPr>
      <t>在合同中明确</t>
    </r>
    <r>
      <rPr>
        <sz val="12"/>
        <color indexed="8"/>
        <rFont val="宋体"/>
        <family val="3"/>
        <charset val="134"/>
      </rPr>
      <t>约</t>
    </r>
    <r>
      <rPr>
        <sz val="12"/>
        <color indexed="8"/>
        <rFont val="仿宋_GB2312"/>
        <charset val="134"/>
      </rPr>
      <t>定；未</t>
    </r>
    <r>
      <rPr>
        <sz val="12"/>
        <color indexed="8"/>
        <rFont val="宋体"/>
        <family val="3"/>
        <charset val="134"/>
      </rPr>
      <t>约</t>
    </r>
    <r>
      <rPr>
        <sz val="12"/>
        <color indexed="8"/>
        <rFont val="仿宋_GB2312"/>
        <charset val="134"/>
      </rPr>
      <t>定的可按施工期人工成本</t>
    </r>
    <r>
      <rPr>
        <sz val="12"/>
        <color indexed="8"/>
        <rFont val="宋体"/>
        <family val="3"/>
        <charset val="134"/>
      </rPr>
      <t>综</t>
    </r>
    <r>
      <rPr>
        <sz val="12"/>
        <color indexed="8"/>
        <rFont val="仿宋_GB2312"/>
        <charset val="134"/>
      </rPr>
      <t>合指</t>
    </r>
    <r>
      <rPr>
        <sz val="12"/>
        <color indexed="8"/>
        <rFont val="宋体"/>
        <family val="3"/>
        <charset val="134"/>
      </rPr>
      <t>数</t>
    </r>
    <r>
      <rPr>
        <sz val="12"/>
        <color indexed="8"/>
        <rFont val="仿宋_GB2312"/>
        <charset val="134"/>
      </rPr>
      <t>算</t>
    </r>
    <r>
      <rPr>
        <sz val="12"/>
        <color indexed="8"/>
        <rFont val="宋体"/>
        <family val="3"/>
        <charset val="134"/>
      </rPr>
      <t>术</t>
    </r>
    <r>
      <rPr>
        <sz val="12"/>
        <color indexed="8"/>
        <rFont val="仿宋_GB2312"/>
        <charset val="134"/>
      </rPr>
      <t>平均值</t>
    </r>
    <r>
      <rPr>
        <sz val="12"/>
        <color indexed="8"/>
        <rFont val="宋体"/>
        <family val="3"/>
        <charset val="134"/>
      </rPr>
      <t>计</t>
    </r>
    <r>
      <rPr>
        <sz val="12"/>
        <color indexed="8"/>
        <rFont val="仿宋_GB2312"/>
        <charset val="134"/>
      </rPr>
      <t>算。</t>
    </r>
  </si>
  <si>
    <r>
      <t xml:space="preserve">    7.人工</t>
    </r>
    <r>
      <rPr>
        <sz val="12"/>
        <color indexed="8"/>
        <rFont val="宋体"/>
        <family val="3"/>
        <charset val="134"/>
      </rPr>
      <t>费调</t>
    </r>
    <r>
      <rPr>
        <sz val="12"/>
        <color indexed="8"/>
        <rFont val="仿宋_GB2312"/>
        <charset val="134"/>
      </rPr>
      <t>整部分只</t>
    </r>
    <r>
      <rPr>
        <sz val="12"/>
        <color indexed="8"/>
        <rFont val="宋体"/>
        <family val="3"/>
        <charset val="134"/>
      </rPr>
      <t>计</t>
    </r>
    <r>
      <rPr>
        <sz val="12"/>
        <color indexed="8"/>
        <rFont val="仿宋_GB2312"/>
        <charset val="134"/>
      </rPr>
      <t>取增值</t>
    </r>
    <r>
      <rPr>
        <sz val="12"/>
        <color indexed="8"/>
        <rFont val="宋体"/>
        <family val="3"/>
        <charset val="134"/>
      </rPr>
      <t>税</t>
    </r>
    <r>
      <rPr>
        <sz val="12"/>
        <color indexed="8"/>
        <rFont val="仿宋_GB2312"/>
        <charset val="134"/>
      </rPr>
      <t>，不作</t>
    </r>
    <r>
      <rPr>
        <sz val="12"/>
        <color indexed="8"/>
        <rFont val="宋体"/>
        <family val="3"/>
        <charset val="134"/>
      </rPr>
      <t>为</t>
    </r>
    <r>
      <rPr>
        <sz val="12"/>
        <color indexed="8"/>
        <rFont val="仿宋_GB2312"/>
        <charset val="134"/>
      </rPr>
      <t>管理</t>
    </r>
    <r>
      <rPr>
        <sz val="12"/>
        <color indexed="8"/>
        <rFont val="宋体"/>
        <family val="3"/>
        <charset val="134"/>
      </rPr>
      <t>费</t>
    </r>
    <r>
      <rPr>
        <sz val="12"/>
        <color indexed="8"/>
        <rFont val="仿宋_GB2312"/>
        <charset val="134"/>
      </rPr>
      <t>、利</t>
    </r>
    <r>
      <rPr>
        <sz val="12"/>
        <color indexed="8"/>
        <rFont val="宋体"/>
        <family val="3"/>
        <charset val="134"/>
      </rPr>
      <t>润</t>
    </r>
    <r>
      <rPr>
        <sz val="12"/>
        <color indexed="8"/>
        <rFont val="仿宋_GB2312"/>
        <charset val="134"/>
      </rPr>
      <t>、</t>
    </r>
    <r>
      <rPr>
        <sz val="12"/>
        <color indexed="8"/>
        <rFont val="宋体"/>
        <family val="3"/>
        <charset val="134"/>
      </rPr>
      <t>总</t>
    </r>
    <r>
      <rPr>
        <sz val="12"/>
        <color indexed="8"/>
        <rFont val="仿宋_GB2312"/>
        <charset val="134"/>
      </rPr>
      <t>价措施</t>
    </r>
    <r>
      <rPr>
        <sz val="12"/>
        <color indexed="8"/>
        <rFont val="宋体"/>
        <family val="3"/>
        <charset val="134"/>
      </rPr>
      <t>费</t>
    </r>
    <r>
      <rPr>
        <sz val="12"/>
        <color indexed="8"/>
        <rFont val="仿宋_GB2312"/>
        <charset val="134"/>
      </rPr>
      <t>等相</t>
    </r>
    <r>
      <rPr>
        <sz val="12"/>
        <color indexed="8"/>
        <rFont val="宋体"/>
        <family val="3"/>
        <charset val="134"/>
      </rPr>
      <t>关费</t>
    </r>
    <r>
      <rPr>
        <sz val="12"/>
        <color indexed="8"/>
        <rFont val="仿宋_GB2312"/>
        <charset val="134"/>
      </rPr>
      <t>用的</t>
    </r>
    <r>
      <rPr>
        <sz val="12"/>
        <color indexed="8"/>
        <rFont val="宋体"/>
        <family val="3"/>
        <charset val="134"/>
      </rPr>
      <t>计</t>
    </r>
    <r>
      <rPr>
        <sz val="12"/>
        <color indexed="8"/>
        <rFont val="仿宋_GB2312"/>
        <charset val="134"/>
      </rPr>
      <t>算基</t>
    </r>
    <r>
      <rPr>
        <sz val="12"/>
        <color indexed="8"/>
        <rFont val="宋体"/>
        <family val="3"/>
        <charset val="134"/>
      </rPr>
      <t>础</t>
    </r>
    <r>
      <rPr>
        <sz val="12"/>
        <color indexed="8"/>
        <rFont val="仿宋_GB2312"/>
        <charset val="134"/>
      </rPr>
      <t>。</t>
    </r>
  </si>
  <si>
    <t>二、人工成本综合指数测算结果</t>
  </si>
  <si>
    <t>指数类别</t>
  </si>
  <si>
    <r>
      <t>基期指</t>
    </r>
    <r>
      <rPr>
        <sz val="12"/>
        <color indexed="8"/>
        <rFont val="宋体"/>
        <family val="3"/>
        <charset val="134"/>
      </rPr>
      <t>数</t>
    </r>
    <r>
      <rPr>
        <sz val="12"/>
        <color indexed="8"/>
        <rFont val="仿宋_GB2312"/>
        <charset val="134"/>
      </rPr>
      <t xml:space="preserve">             （2024年第四季度）</t>
    </r>
  </si>
  <si>
    <t>上期指数</t>
  </si>
  <si>
    <t>本期指数</t>
  </si>
  <si>
    <t>本期环比上期变化率</t>
  </si>
  <si>
    <t>人工成本综合指数</t>
  </si>
  <si>
    <t xml:space="preserve">    为便于有关单位分析和掌握工程造价的动态，我中心根据各工程类别，测算编制了鄂州市建筑安装工程造价指数。本造价指数仅限于公布的“工程概况表”的范围，不代表所有工程项目。各单位在使用时，根据实际建设规模和设计内容进行修正。本建筑安装工程造价指数仅为参考价格，不作为结算及处理价格纠纷之用。</t>
  </si>
  <si>
    <r>
      <t>工</t>
    </r>
    <r>
      <rPr>
        <sz val="14"/>
        <color indexed="8"/>
        <rFont val="宋体"/>
        <family val="3"/>
        <charset val="134"/>
      </rPr>
      <t xml:space="preserve"> </t>
    </r>
    <r>
      <rPr>
        <b/>
        <sz val="14"/>
        <color indexed="8"/>
        <rFont val="宋体"/>
        <family val="3"/>
        <charset val="134"/>
      </rPr>
      <t>程</t>
    </r>
    <r>
      <rPr>
        <sz val="14"/>
        <color indexed="8"/>
        <rFont val="宋体"/>
        <family val="3"/>
        <charset val="134"/>
      </rPr>
      <t xml:space="preserve"> </t>
    </r>
    <r>
      <rPr>
        <b/>
        <sz val="14"/>
        <color indexed="8"/>
        <rFont val="宋体"/>
        <family val="3"/>
        <charset val="134"/>
      </rPr>
      <t>概</t>
    </r>
    <r>
      <rPr>
        <sz val="14"/>
        <color indexed="8"/>
        <rFont val="宋体"/>
        <family val="3"/>
        <charset val="134"/>
      </rPr>
      <t xml:space="preserve"> </t>
    </r>
    <r>
      <rPr>
        <b/>
        <sz val="14"/>
        <color indexed="8"/>
        <rFont val="宋体"/>
        <family val="3"/>
        <charset val="134"/>
      </rPr>
      <t>况</t>
    </r>
    <r>
      <rPr>
        <sz val="14"/>
        <color indexed="8"/>
        <rFont val="宋体"/>
        <family val="3"/>
        <charset val="134"/>
      </rPr>
      <t xml:space="preserve"> </t>
    </r>
    <r>
      <rPr>
        <b/>
        <sz val="14"/>
        <color indexed="8"/>
        <rFont val="宋体"/>
        <family val="3"/>
        <charset val="134"/>
      </rPr>
      <t>表</t>
    </r>
  </si>
  <si>
    <t>每万元消耗量</t>
  </si>
  <si>
    <t>工程项目</t>
  </si>
  <si>
    <t>结构形式</t>
  </si>
  <si>
    <t>建筑面积</t>
  </si>
  <si>
    <r>
      <t>基</t>
    </r>
    <r>
      <rPr>
        <sz val="11"/>
        <color indexed="8"/>
        <rFont val="宋体"/>
        <family val="3"/>
        <charset val="134"/>
      </rPr>
      <t xml:space="preserve"> </t>
    </r>
    <r>
      <rPr>
        <b/>
        <sz val="11"/>
        <color indexed="8"/>
        <rFont val="宋体"/>
        <family val="3"/>
        <charset val="134"/>
      </rPr>
      <t>础</t>
    </r>
  </si>
  <si>
    <r>
      <t>主</t>
    </r>
    <r>
      <rPr>
        <sz val="11"/>
        <color indexed="8"/>
        <rFont val="宋体"/>
        <family val="3"/>
        <charset val="134"/>
      </rPr>
      <t xml:space="preserve">        </t>
    </r>
    <r>
      <rPr>
        <b/>
        <sz val="11"/>
        <color indexed="8"/>
        <rFont val="宋体"/>
        <family val="3"/>
        <charset val="134"/>
      </rPr>
      <t>体</t>
    </r>
  </si>
  <si>
    <t>面积</t>
  </si>
  <si>
    <t>面积*单方</t>
  </si>
  <si>
    <t>万元</t>
  </si>
  <si>
    <t>工 日</t>
  </si>
  <si>
    <t>钢材 (t)</t>
  </si>
  <si>
    <t>水泥 (t)</t>
  </si>
  <si>
    <t>木材 (m³)</t>
  </si>
  <si>
    <t>砌体 (m³)</t>
  </si>
  <si>
    <t>中粗砂 (m³)</t>
  </si>
  <si>
    <t>商品砼 (m³)</t>
  </si>
  <si>
    <t>6层以下住宅楼</t>
  </si>
  <si>
    <t>框架</t>
  </si>
  <si>
    <t>&lt;3000</t>
  </si>
  <si>
    <t>桩承台</t>
  </si>
  <si>
    <t>多孔砖墙体材，钢筋混凝土剪力墙、钢筋混凝土柱、梁、板，水泥砂浆彩釉砖楼地面，卷材防水屋面，木门、塑钢门窗，天棚、内粉混合砂浆、涂料，外墙面砖及涂料。给排水、电气照明、消防等安装工程。</t>
  </si>
  <si>
    <t>7-8层住宅楼</t>
  </si>
  <si>
    <t>3000-6000</t>
  </si>
  <si>
    <t>9-14层住宅楼</t>
  </si>
  <si>
    <t>框剪</t>
  </si>
  <si>
    <t>6000-10000</t>
  </si>
  <si>
    <t>加气砼砌块墙体材料，钢筋混凝土剪力墙、钢筋混凝土柱、梁、板，水泥砂浆彩釉砖楼地面，卷材防水屋面，木门、塑钢门窗，天棚、内粉混合砂浆、涂料，外墙面砖及涂料。给排水、电气照明、消防等安装工程。</t>
  </si>
  <si>
    <t>15层以上住宅楼</t>
  </si>
  <si>
    <t>&gt;10000</t>
  </si>
  <si>
    <t>桩承台、满堂基础</t>
  </si>
  <si>
    <t>6层以下写字楼</t>
  </si>
  <si>
    <t>加气砼砌块墙体材料、钢筋混凝土墙、柱、梁、板，水泥砂浆、地面砖楼地面，卷材防水，水泥珍珠岩保温屋面，木门、铝合金 门、窗，天棚及内墙粉混合砂浆及涂料，局部吊顶，外贴墙面砖、涂料、局部花岗岩。给排水、电气照明、消防等安装工程。</t>
  </si>
  <si>
    <t>7-14层写字楼</t>
  </si>
  <si>
    <t>15层以上写字楼</t>
  </si>
  <si>
    <t>6层以下公共综合楼</t>
  </si>
  <si>
    <t>7-14层公共综合楼</t>
  </si>
  <si>
    <t>桩承台，满堂基础</t>
  </si>
  <si>
    <t>标准厂房</t>
  </si>
  <si>
    <t>排架</t>
  </si>
  <si>
    <t>多孔砖墙体材料，预应力柱、梁、屋架、大型屋面板、空心板，水泥砂浆地面，水泥珍珠岩保温屋面，钢门、钢窗，水泥砂浆粉内墙和天棚及涂料，外墙为水泥砂浆。给排水、电气照明、消防等安装工程。</t>
  </si>
  <si>
    <t>每100平方米消耗量</t>
  </si>
  <si>
    <t>工   日</t>
  </si>
  <si>
    <t>水泥(t)</t>
  </si>
  <si>
    <t>商品砼(m³)</t>
  </si>
  <si>
    <t>建筑安装工程平方米造价</t>
  </si>
  <si>
    <r>
      <t>单方造价            （元/m</t>
    </r>
    <r>
      <rPr>
        <b/>
        <vertAlign val="superscript"/>
        <sz val="11"/>
        <color indexed="8"/>
        <rFont val="宋体"/>
        <family val="3"/>
        <charset val="134"/>
      </rPr>
      <t>2</t>
    </r>
    <r>
      <rPr>
        <b/>
        <sz val="11"/>
        <color indexed="8"/>
        <rFont val="宋体"/>
        <family val="3"/>
        <charset val="134"/>
      </rPr>
      <t>）</t>
    </r>
  </si>
</sst>
</file>

<file path=xl/styles.xml><?xml version="1.0" encoding="utf-8"?>
<styleSheet xmlns="http://schemas.openxmlformats.org/spreadsheetml/2006/main">
  <numFmts count="7">
    <numFmt numFmtId="176" formatCode="#,##0.00_ "/>
    <numFmt numFmtId="177" formatCode="0_ "/>
    <numFmt numFmtId="178" formatCode="0_);[Red]\(0\)"/>
    <numFmt numFmtId="179" formatCode="0.0_);[Red]\(0.0\)"/>
    <numFmt numFmtId="180" formatCode="0.00_);[Red]\(0.00\)"/>
    <numFmt numFmtId="181" formatCode="0.00_ "/>
    <numFmt numFmtId="182" formatCode="0.00;[Red]0.00"/>
  </numFmts>
  <fonts count="88">
    <font>
      <sz val="10"/>
      <name val="Arial"/>
      <family val="2"/>
    </font>
    <font>
      <sz val="11"/>
      <name val="宋体"/>
      <family val="3"/>
      <charset val="134"/>
    </font>
    <font>
      <b/>
      <sz val="11"/>
      <color theme="1"/>
      <name val="宋体"/>
      <family val="3"/>
      <charset val="134"/>
      <scheme val="minor"/>
    </font>
    <font>
      <sz val="11"/>
      <color rgb="FF9C6500"/>
      <name val="宋体"/>
      <family val="3"/>
      <charset val="134"/>
      <scheme val="minor"/>
    </font>
    <font>
      <sz val="11"/>
      <color theme="1"/>
      <name val="宋体"/>
      <family val="3"/>
      <charset val="134"/>
      <scheme val="minor"/>
    </font>
    <font>
      <sz val="9"/>
      <color theme="1"/>
      <name val="宋体"/>
      <family val="3"/>
      <charset val="134"/>
      <scheme val="minor"/>
    </font>
    <font>
      <b/>
      <sz val="18"/>
      <color theme="1"/>
      <name val="宋体"/>
      <family val="3"/>
      <charset val="134"/>
      <scheme val="minor"/>
    </font>
    <font>
      <sz val="12"/>
      <color theme="1"/>
      <name val="宋体"/>
      <family val="3"/>
      <charset val="134"/>
      <scheme val="major"/>
    </font>
    <font>
      <b/>
      <sz val="14"/>
      <color rgb="FF000000"/>
      <name val="宋体"/>
      <family val="3"/>
      <charset val="134"/>
      <scheme val="major"/>
    </font>
    <font>
      <b/>
      <sz val="14"/>
      <color theme="1"/>
      <name val="宋体"/>
      <family val="3"/>
      <charset val="134"/>
      <scheme val="major"/>
    </font>
    <font>
      <b/>
      <sz val="11"/>
      <color rgb="FF000000"/>
      <name val="宋体"/>
      <family val="3"/>
      <charset val="134"/>
      <scheme val="major"/>
    </font>
    <font>
      <b/>
      <sz val="11"/>
      <color theme="1"/>
      <name val="宋体"/>
      <family val="3"/>
      <charset val="134"/>
      <scheme val="major"/>
    </font>
    <font>
      <sz val="11"/>
      <color rgb="FF000000"/>
      <name val="宋体"/>
      <family val="3"/>
      <charset val="134"/>
      <scheme val="major"/>
    </font>
    <font>
      <sz val="11"/>
      <color theme="1"/>
      <name val="宋体"/>
      <family val="3"/>
      <charset val="134"/>
      <scheme val="major"/>
    </font>
    <font>
      <b/>
      <sz val="11"/>
      <color rgb="FF000000"/>
      <name val="宋体"/>
      <family val="3"/>
      <charset val="134"/>
      <scheme val="minor"/>
    </font>
    <font>
      <sz val="11"/>
      <color rgb="FF000000"/>
      <name val="宋体"/>
      <family val="3"/>
      <charset val="134"/>
      <scheme val="minor"/>
    </font>
    <font>
      <b/>
      <sz val="18"/>
      <color theme="1"/>
      <name val="方正小标宋_GBK"/>
      <charset val="134"/>
    </font>
    <font>
      <sz val="12"/>
      <color theme="1"/>
      <name val="仿宋_GB2312"/>
      <charset val="134"/>
    </font>
    <font>
      <sz val="12"/>
      <color theme="1"/>
      <name val="黑体"/>
      <family val="3"/>
      <charset val="134"/>
    </font>
    <font>
      <sz val="12"/>
      <name val="仿宋_GB2312"/>
      <charset val="134"/>
    </font>
    <font>
      <sz val="12"/>
      <color rgb="FF000000"/>
      <name val="仿宋_GB2312"/>
      <charset val="134"/>
    </font>
    <font>
      <sz val="12"/>
      <color rgb="FF000000"/>
      <name val="黑体"/>
      <family val="3"/>
      <charset val="134"/>
    </font>
    <font>
      <sz val="10.5"/>
      <color theme="1"/>
      <name val="Times New Roman"/>
      <family val="1"/>
    </font>
    <font>
      <b/>
      <sz val="18"/>
      <color rgb="FF000000"/>
      <name val="宋体"/>
      <family val="3"/>
      <charset val="134"/>
      <scheme val="minor"/>
    </font>
    <font>
      <sz val="12"/>
      <color rgb="FF000000"/>
      <name val="宋体"/>
      <family val="3"/>
      <charset val="134"/>
      <scheme val="major"/>
    </font>
    <font>
      <b/>
      <sz val="12"/>
      <name val="宋体"/>
      <family val="3"/>
      <charset val="134"/>
      <scheme val="minor"/>
    </font>
    <font>
      <sz val="11"/>
      <name val="宋体"/>
      <family val="3"/>
      <charset val="134"/>
      <scheme val="minor"/>
    </font>
    <font>
      <sz val="12"/>
      <color rgb="FF000000"/>
      <name val="Microsoft YaHei UI"/>
      <family val="2"/>
      <charset val="134"/>
    </font>
    <font>
      <b/>
      <sz val="18"/>
      <color indexed="8"/>
      <name val="宋体"/>
      <family val="3"/>
      <charset val="134"/>
    </font>
    <font>
      <b/>
      <sz val="9"/>
      <color indexed="8"/>
      <name val="宋体"/>
      <family val="3"/>
      <charset val="134"/>
    </font>
    <font>
      <b/>
      <sz val="10"/>
      <color indexed="8"/>
      <name val="宋体"/>
      <family val="3"/>
      <charset val="134"/>
    </font>
    <font>
      <sz val="9"/>
      <name val="宋体"/>
      <family val="3"/>
      <charset val="134"/>
    </font>
    <font>
      <sz val="9"/>
      <color indexed="8"/>
      <name val="宋体"/>
      <family val="3"/>
      <charset val="134"/>
    </font>
    <font>
      <b/>
      <sz val="10"/>
      <color indexed="8"/>
      <name val="Arial"/>
      <family val="2"/>
    </font>
    <font>
      <b/>
      <sz val="10"/>
      <name val="宋体"/>
      <family val="3"/>
      <charset val="134"/>
    </font>
    <font>
      <sz val="14"/>
      <name val="宋体"/>
      <family val="3"/>
      <charset val="134"/>
    </font>
    <font>
      <sz val="12"/>
      <name val="华文细黑"/>
      <family val="3"/>
      <charset val="134"/>
    </font>
    <font>
      <sz val="12"/>
      <color theme="1"/>
      <name val="宋体"/>
      <family val="3"/>
      <charset val="134"/>
      <scheme val="minor"/>
    </font>
    <font>
      <b/>
      <sz val="10"/>
      <color rgb="FF000000"/>
      <name val="等线"/>
      <family val="3"/>
      <charset val="134"/>
    </font>
    <font>
      <sz val="11"/>
      <color rgb="FF000000"/>
      <name val="宋体"/>
      <family val="3"/>
      <charset val="134"/>
    </font>
    <font>
      <b/>
      <sz val="11"/>
      <color indexed="8"/>
      <name val="宋体"/>
      <family val="3"/>
      <charset val="134"/>
    </font>
    <font>
      <sz val="11"/>
      <color indexed="8"/>
      <name val="宋体"/>
      <family val="3"/>
      <charset val="134"/>
    </font>
    <font>
      <b/>
      <sz val="10"/>
      <color rgb="FF000000"/>
      <name val="宋体"/>
      <family val="3"/>
      <charset val="134"/>
    </font>
    <font>
      <b/>
      <sz val="10"/>
      <color rgb="FF000000"/>
      <name val="Arial"/>
      <family val="2"/>
    </font>
    <font>
      <b/>
      <sz val="18"/>
      <name val="宋体"/>
      <family val="3"/>
      <charset val="134"/>
    </font>
    <font>
      <sz val="10"/>
      <name val="宋体"/>
      <family val="3"/>
      <charset val="134"/>
    </font>
    <font>
      <b/>
      <sz val="9"/>
      <name val="宋体"/>
      <family val="3"/>
      <charset val="134"/>
    </font>
    <font>
      <b/>
      <sz val="10"/>
      <name val="Arial"/>
      <family val="2"/>
    </font>
    <font>
      <sz val="8"/>
      <name val="宋体"/>
      <family val="3"/>
      <charset val="134"/>
    </font>
    <font>
      <sz val="10"/>
      <color theme="1"/>
      <name val="宋体"/>
      <family val="3"/>
      <charset val="134"/>
      <scheme val="minor"/>
    </font>
    <font>
      <sz val="10"/>
      <name val="宋体"/>
      <family val="3"/>
      <charset val="134"/>
      <scheme val="minor"/>
    </font>
    <font>
      <sz val="12"/>
      <name val="Arial"/>
      <family val="2"/>
    </font>
    <font>
      <b/>
      <sz val="20"/>
      <color theme="1"/>
      <name val="宋体"/>
      <family val="3"/>
      <charset val="134"/>
      <scheme val="minor"/>
    </font>
    <font>
      <sz val="10"/>
      <color theme="1"/>
      <name val="宋体"/>
      <family val="3"/>
      <charset val="134"/>
    </font>
    <font>
      <sz val="11"/>
      <color theme="1"/>
      <name val="宋体"/>
      <family val="3"/>
      <charset val="134"/>
    </font>
    <font>
      <sz val="12"/>
      <color theme="1"/>
      <name val="宋体"/>
      <family val="3"/>
      <charset val="134"/>
    </font>
    <font>
      <b/>
      <sz val="11"/>
      <color rgb="FFD9D9D9"/>
      <name val="宋体"/>
      <family val="3"/>
      <charset val="134"/>
    </font>
    <font>
      <b/>
      <sz val="20"/>
      <color indexed="8"/>
      <name val="宋体"/>
      <family val="3"/>
      <charset val="134"/>
    </font>
    <font>
      <b/>
      <sz val="12"/>
      <color indexed="8"/>
      <name val="宋体"/>
      <family val="3"/>
      <charset val="134"/>
    </font>
    <font>
      <b/>
      <sz val="12"/>
      <name val="宋体"/>
      <family val="3"/>
      <charset val="134"/>
    </font>
    <font>
      <sz val="12"/>
      <name val="宋体"/>
      <family val="3"/>
      <charset val="134"/>
    </font>
    <font>
      <b/>
      <sz val="12"/>
      <color theme="1"/>
      <name val="宋体"/>
      <family val="3"/>
      <charset val="134"/>
      <scheme val="minor"/>
    </font>
    <font>
      <sz val="9"/>
      <name val="Arial"/>
      <family val="2"/>
    </font>
    <font>
      <sz val="12"/>
      <color indexed="8"/>
      <name val="宋体"/>
      <family val="3"/>
      <charset val="134"/>
    </font>
    <font>
      <sz val="10"/>
      <color indexed="8"/>
      <name val="宋体"/>
      <family val="3"/>
      <charset val="134"/>
    </font>
    <font>
      <sz val="10"/>
      <color indexed="8"/>
      <name val="SimSun"/>
      <charset val="134"/>
    </font>
    <font>
      <b/>
      <sz val="16"/>
      <color rgb="FF000000"/>
      <name val="Microsoft YaHei"/>
      <family val="2"/>
      <charset val="134"/>
    </font>
    <font>
      <sz val="12"/>
      <color rgb="FF000000"/>
      <name val="Microsoft YaHei"/>
      <family val="2"/>
      <charset val="134"/>
    </font>
    <font>
      <b/>
      <sz val="20"/>
      <name val="宋体"/>
      <family val="3"/>
      <charset val="134"/>
    </font>
    <font>
      <b/>
      <sz val="20"/>
      <name val="Arial"/>
      <family val="2"/>
    </font>
    <font>
      <b/>
      <sz val="16"/>
      <name val="宋体"/>
      <family val="3"/>
      <charset val="134"/>
    </font>
    <font>
      <sz val="26"/>
      <name val="宋体"/>
      <family val="3"/>
      <charset val="134"/>
    </font>
    <font>
      <sz val="24"/>
      <name val="宋体"/>
      <family val="3"/>
      <charset val="134"/>
    </font>
    <font>
      <sz val="22"/>
      <name val="Arial"/>
      <family val="2"/>
    </font>
    <font>
      <sz val="10"/>
      <name val="Arial"/>
      <family val="2"/>
    </font>
    <font>
      <sz val="24"/>
      <name val="Arial"/>
      <family val="2"/>
    </font>
    <font>
      <sz val="22"/>
      <name val="宋体"/>
      <family val="3"/>
      <charset val="134"/>
    </font>
    <font>
      <vertAlign val="superscript"/>
      <sz val="9"/>
      <color indexed="8"/>
      <name val="宋体"/>
      <family val="3"/>
      <charset val="134"/>
    </font>
    <font>
      <vertAlign val="superscript"/>
      <sz val="10"/>
      <color indexed="8"/>
      <name val="宋体"/>
      <family val="3"/>
      <charset val="134"/>
    </font>
    <font>
      <vertAlign val="subscript"/>
      <sz val="9"/>
      <name val="宋体"/>
      <family val="3"/>
      <charset val="134"/>
    </font>
    <font>
      <vertAlign val="superscript"/>
      <sz val="9"/>
      <name val="宋体"/>
      <family val="3"/>
      <charset val="134"/>
    </font>
    <font>
      <b/>
      <vertAlign val="superscript"/>
      <sz val="9"/>
      <name val="宋体"/>
      <family val="3"/>
      <charset val="134"/>
    </font>
    <font>
      <vertAlign val="superscript"/>
      <sz val="11"/>
      <color indexed="8"/>
      <name val="宋体"/>
      <family val="3"/>
      <charset val="134"/>
    </font>
    <font>
      <sz val="12"/>
      <color indexed="8"/>
      <name val="仿宋_GB2312"/>
      <charset val="134"/>
    </font>
    <font>
      <sz val="12"/>
      <color indexed="8"/>
      <name val="黑体"/>
      <family val="3"/>
      <charset val="134"/>
    </font>
    <font>
      <sz val="14"/>
      <color indexed="8"/>
      <name val="宋体"/>
      <family val="3"/>
      <charset val="134"/>
    </font>
    <font>
      <b/>
      <sz val="14"/>
      <color indexed="8"/>
      <name val="宋体"/>
      <family val="3"/>
      <charset val="134"/>
    </font>
    <font>
      <b/>
      <vertAlign val="superscript"/>
      <sz val="11"/>
      <color indexed="8"/>
      <name val="宋体"/>
      <family val="3"/>
      <charset val="134"/>
    </font>
  </fonts>
  <fills count="4">
    <fill>
      <patternFill patternType="none"/>
    </fill>
    <fill>
      <patternFill patternType="gray125"/>
    </fill>
    <fill>
      <patternFill patternType="solid">
        <fgColor rgb="FFFFEB9C"/>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medium">
        <color indexed="8"/>
      </left>
      <right style="thin">
        <color indexed="8"/>
      </right>
      <top style="thin">
        <color indexed="8"/>
      </top>
      <bottom/>
      <diagonal/>
    </border>
    <border>
      <left style="thin">
        <color indexed="64"/>
      </left>
      <right/>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top"/>
    </xf>
    <xf numFmtId="0" fontId="5" fillId="0" borderId="0"/>
    <xf numFmtId="0" fontId="5" fillId="0" borderId="0"/>
    <xf numFmtId="0" fontId="74" fillId="0" borderId="0">
      <alignment vertical="top"/>
    </xf>
    <xf numFmtId="0" fontId="74" fillId="0" borderId="0">
      <alignment vertical="top"/>
    </xf>
    <xf numFmtId="0" fontId="4" fillId="0" borderId="0">
      <alignment vertical="center"/>
    </xf>
    <xf numFmtId="0" fontId="3" fillId="2" borderId="0">
      <alignment vertical="center"/>
    </xf>
  </cellStyleXfs>
  <cellXfs count="394">
    <xf numFmtId="0" fontId="0" fillId="0" borderId="0" xfId="0" applyNumberFormat="1" applyFont="1" applyFill="1" applyBorder="1" applyAlignment="1" applyProtection="1">
      <alignment vertical="top"/>
    </xf>
    <xf numFmtId="0" fontId="0" fillId="0" borderId="0" xfId="0" applyAlignment="1">
      <alignment vertical="center"/>
    </xf>
    <xf numFmtId="182" fontId="0" fillId="0" borderId="0" xfId="0" applyNumberFormat="1" applyAlignment="1">
      <alignment vertical="center"/>
    </xf>
    <xf numFmtId="0" fontId="9" fillId="0" borderId="0" xfId="0" applyFont="1" applyBorder="1" applyAlignment="1">
      <alignment horizontal="center" vertical="center"/>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182" fontId="10"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182" fontId="12"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0" fontId="17" fillId="0" borderId="8" xfId="0" applyNumberFormat="1" applyFont="1" applyBorder="1" applyAlignment="1">
      <alignment horizontal="center" vertical="center" wrapText="1"/>
    </xf>
    <xf numFmtId="0" fontId="22" fillId="0" borderId="0" xfId="0" applyFont="1" applyAlignment="1">
      <alignment horizontal="justify" vertical="center"/>
    </xf>
    <xf numFmtId="0" fontId="25" fillId="0" borderId="9" xfId="0" applyNumberFormat="1" applyFont="1" applyFill="1" applyBorder="1" applyAlignment="1" applyProtection="1">
      <alignment horizontal="center" vertical="center" wrapText="1"/>
    </xf>
    <xf numFmtId="14" fontId="25"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wrapText="1"/>
    </xf>
    <xf numFmtId="181" fontId="26" fillId="0" borderId="2" xfId="0" applyNumberFormat="1" applyFont="1" applyFill="1" applyBorder="1" applyAlignment="1" applyProtection="1">
      <alignment horizontal="center" vertical="center" wrapText="1"/>
    </xf>
    <xf numFmtId="10" fontId="26" fillId="0" borderId="2" xfId="0"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left" vertical="center" wrapText="1"/>
    </xf>
    <xf numFmtId="49" fontId="0" fillId="0" borderId="2" xfId="0" applyNumberFormat="1" applyBorder="1" applyAlignment="1">
      <alignment horizontal="center" vertical="center"/>
    </xf>
    <xf numFmtId="180" fontId="29" fillId="0" borderId="2" xfId="0" applyNumberFormat="1" applyFont="1" applyBorder="1" applyAlignment="1">
      <alignment horizontal="center" vertical="center" wrapText="1"/>
    </xf>
    <xf numFmtId="180" fontId="30" fillId="0" borderId="11" xfId="0" applyNumberFormat="1" applyFont="1" applyBorder="1" applyAlignment="1">
      <alignment horizontal="center" vertical="center" wrapText="1"/>
    </xf>
    <xf numFmtId="180" fontId="30" fillId="0" borderId="2" xfId="0" applyNumberFormat="1" applyFont="1" applyBorder="1" applyAlignment="1">
      <alignment horizontal="center" vertical="center" wrapText="1"/>
    </xf>
    <xf numFmtId="49" fontId="31" fillId="0" borderId="14" xfId="0" applyNumberFormat="1" applyFont="1" applyBorder="1" applyAlignment="1">
      <alignment horizontal="center" vertical="center"/>
    </xf>
    <xf numFmtId="180" fontId="32" fillId="0" borderId="15" xfId="0" applyNumberFormat="1" applyFont="1" applyBorder="1" applyAlignment="1">
      <alignment horizontal="center" vertical="center" wrapText="1"/>
    </xf>
    <xf numFmtId="180" fontId="32" fillId="0" borderId="16" xfId="0" applyNumberFormat="1" applyFont="1" applyBorder="1" applyAlignment="1">
      <alignment horizontal="center" vertical="center" wrapText="1"/>
    </xf>
    <xf numFmtId="49" fontId="31" fillId="0" borderId="17" xfId="0" applyNumberFormat="1" applyFont="1" applyBorder="1" applyAlignment="1">
      <alignment horizontal="center" vertical="center"/>
    </xf>
    <xf numFmtId="49" fontId="31" fillId="0" borderId="18" xfId="0" applyNumberFormat="1" applyFont="1" applyBorder="1" applyAlignment="1">
      <alignment horizontal="center" vertical="center"/>
    </xf>
    <xf numFmtId="180" fontId="32" fillId="0" borderId="18" xfId="0" applyNumberFormat="1" applyFont="1" applyBorder="1" applyAlignment="1">
      <alignment horizontal="center" vertical="center" wrapText="1"/>
    </xf>
    <xf numFmtId="180" fontId="32" fillId="0" borderId="19" xfId="0" applyNumberFormat="1" applyFont="1" applyBorder="1" applyAlignment="1">
      <alignment horizontal="center" vertical="center" wrapText="1"/>
    </xf>
    <xf numFmtId="49" fontId="31" fillId="0" borderId="0" xfId="0" applyNumberFormat="1" applyFont="1" applyBorder="1" applyAlignment="1">
      <alignment horizontal="centerContinuous" vertical="center"/>
    </xf>
    <xf numFmtId="180" fontId="32" fillId="0" borderId="0" xfId="0" applyNumberFormat="1" applyFont="1" applyBorder="1" applyAlignment="1">
      <alignment horizontal="centerContinuous" vertical="center" wrapText="1"/>
    </xf>
    <xf numFmtId="179" fontId="32" fillId="0" borderId="0" xfId="0" applyNumberFormat="1" applyFont="1" applyBorder="1" applyAlignment="1">
      <alignment horizontal="centerContinuous" vertical="center" wrapText="1"/>
    </xf>
    <xf numFmtId="178" fontId="32" fillId="0" borderId="0" xfId="0" applyNumberFormat="1" applyFont="1" applyBorder="1" applyAlignment="1">
      <alignment horizontal="centerContinuous" vertical="center" wrapText="1"/>
    </xf>
    <xf numFmtId="180" fontId="33" fillId="0" borderId="0" xfId="0" applyNumberFormat="1" applyFont="1" applyBorder="1" applyAlignment="1">
      <alignment horizontal="centerContinuous" vertical="center" wrapText="1"/>
    </xf>
    <xf numFmtId="180" fontId="30" fillId="0" borderId="21" xfId="0" applyNumberFormat="1" applyFont="1" applyBorder="1" applyAlignment="1">
      <alignment horizontal="center" vertical="center" wrapText="1"/>
    </xf>
    <xf numFmtId="180" fontId="30" fillId="0" borderId="22" xfId="0" applyNumberFormat="1" applyFont="1" applyBorder="1" applyAlignment="1">
      <alignment horizontal="center" vertical="center" wrapText="1"/>
    </xf>
    <xf numFmtId="49" fontId="31" fillId="0" borderId="23" xfId="0" applyNumberFormat="1" applyFont="1" applyBorder="1" applyAlignment="1">
      <alignment horizontal="center" vertical="center"/>
    </xf>
    <xf numFmtId="180" fontId="32" fillId="0" borderId="24" xfId="0" applyNumberFormat="1" applyFont="1" applyBorder="1" applyAlignment="1">
      <alignment horizontal="center" vertical="center" wrapText="1"/>
    </xf>
    <xf numFmtId="180" fontId="32" fillId="0" borderId="25" xfId="0" applyNumberFormat="1" applyFont="1" applyBorder="1" applyAlignment="1">
      <alignment horizontal="center" vertical="center" wrapText="1"/>
    </xf>
    <xf numFmtId="180" fontId="32" fillId="0" borderId="23" xfId="0" applyNumberFormat="1" applyFont="1" applyBorder="1" applyAlignment="1">
      <alignment horizontal="center" vertical="center" wrapText="1"/>
    </xf>
    <xf numFmtId="49" fontId="31" fillId="0" borderId="2" xfId="0" applyNumberFormat="1" applyFont="1" applyBorder="1" applyAlignment="1">
      <alignment horizontal="center" vertical="center"/>
    </xf>
    <xf numFmtId="180" fontId="32" fillId="0" borderId="26" xfId="0" applyNumberFormat="1" applyFont="1" applyBorder="1" applyAlignment="1">
      <alignment horizontal="center" vertical="center" wrapText="1"/>
    </xf>
    <xf numFmtId="180" fontId="32" fillId="0" borderId="27" xfId="0" applyNumberFormat="1" applyFont="1" applyBorder="1" applyAlignment="1">
      <alignment horizontal="center" vertical="center" wrapText="1"/>
    </xf>
    <xf numFmtId="180" fontId="32" fillId="0" borderId="2" xfId="0" applyNumberFormat="1" applyFont="1" applyBorder="1" applyAlignment="1">
      <alignment horizontal="center" vertical="center" wrapText="1"/>
    </xf>
    <xf numFmtId="49" fontId="31" fillId="0" borderId="0" xfId="0" applyNumberFormat="1" applyFont="1" applyBorder="1" applyAlignment="1">
      <alignment horizontal="center" vertical="center"/>
    </xf>
    <xf numFmtId="180" fontId="32" fillId="0" borderId="0" xfId="0" applyNumberFormat="1" applyFont="1" applyBorder="1" applyAlignment="1">
      <alignment horizontal="center" vertical="center" wrapText="1"/>
    </xf>
    <xf numFmtId="0" fontId="35" fillId="0" borderId="0" xfId="0" applyFont="1" applyFill="1" applyBorder="1" applyAlignment="1">
      <alignment horizontal="center" vertical="center"/>
    </xf>
    <xf numFmtId="177" fontId="36" fillId="0" borderId="0" xfId="0" applyNumberFormat="1" applyFont="1" applyFill="1" applyBorder="1" applyAlignment="1">
      <alignment horizontal="center" vertical="center"/>
    </xf>
    <xf numFmtId="177" fontId="37" fillId="0" borderId="0" xfId="0" applyNumberFormat="1" applyFont="1" applyBorder="1" applyAlignment="1">
      <alignment horizontal="center" vertical="center"/>
    </xf>
    <xf numFmtId="49" fontId="31" fillId="0" borderId="19" xfId="0" applyNumberFormat="1" applyFont="1" applyBorder="1" applyAlignment="1">
      <alignment horizontal="center" vertical="center"/>
    </xf>
    <xf numFmtId="0" fontId="39" fillId="0" borderId="0" xfId="0" applyNumberFormat="1" applyFont="1" applyFill="1" applyBorder="1" applyAlignment="1" applyProtection="1">
      <alignment horizontal="center" vertical="center" wrapText="1"/>
    </xf>
    <xf numFmtId="49" fontId="31" fillId="0" borderId="9" xfId="0" applyNumberFormat="1" applyFont="1" applyBorder="1" applyAlignment="1">
      <alignment horizontal="center" vertical="center"/>
    </xf>
    <xf numFmtId="180" fontId="32" fillId="0" borderId="28" xfId="0" applyNumberFormat="1" applyFont="1" applyBorder="1" applyAlignment="1">
      <alignment horizontal="center" vertical="center" wrapText="1"/>
    </xf>
    <xf numFmtId="180" fontId="32" fillId="0" borderId="29" xfId="0" applyNumberFormat="1" applyFont="1" applyBorder="1" applyAlignment="1">
      <alignment horizontal="center" vertical="center" wrapText="1"/>
    </xf>
    <xf numFmtId="180" fontId="32" fillId="0" borderId="30" xfId="0" applyNumberFormat="1" applyFont="1" applyBorder="1" applyAlignment="1">
      <alignment horizontal="center" vertical="center" wrapText="1"/>
    </xf>
    <xf numFmtId="180" fontId="32" fillId="0" borderId="9" xfId="0" applyNumberFormat="1" applyFont="1" applyBorder="1" applyAlignment="1">
      <alignment horizontal="center" vertical="center" wrapText="1"/>
    </xf>
    <xf numFmtId="49" fontId="31" fillId="0" borderId="31" xfId="0" applyNumberFormat="1" applyFont="1" applyBorder="1" applyAlignment="1">
      <alignment horizontal="center" vertical="center"/>
    </xf>
    <xf numFmtId="180" fontId="30" fillId="0" borderId="32" xfId="0" applyNumberFormat="1" applyFont="1" applyBorder="1" applyAlignment="1">
      <alignment vertical="center" wrapText="1"/>
    </xf>
    <xf numFmtId="180" fontId="30" fillId="0" borderId="0" xfId="0" applyNumberFormat="1" applyFont="1" applyBorder="1" applyAlignment="1">
      <alignment vertical="center" wrapText="1"/>
    </xf>
    <xf numFmtId="180" fontId="30" fillId="0" borderId="0" xfId="0" applyNumberFormat="1" applyFont="1" applyBorder="1" applyAlignment="1">
      <alignment horizontal="center" vertical="center" wrapText="1"/>
    </xf>
    <xf numFmtId="180" fontId="0" fillId="0" borderId="0" xfId="0" applyNumberFormat="1" applyFont="1" applyFill="1" applyBorder="1" applyAlignment="1" applyProtection="1">
      <alignment vertical="top"/>
    </xf>
    <xf numFmtId="180" fontId="29" fillId="0" borderId="9" xfId="0" applyNumberFormat="1" applyFont="1" applyBorder="1" applyAlignment="1">
      <alignment horizontal="center" vertical="center" wrapText="1"/>
    </xf>
    <xf numFmtId="0" fontId="0" fillId="0" borderId="0" xfId="0" applyFont="1" applyFill="1" applyAlignment="1">
      <alignment vertical="center"/>
    </xf>
    <xf numFmtId="176" fontId="41" fillId="0" borderId="0" xfId="0" applyNumberFormat="1" applyFont="1" applyBorder="1" applyAlignment="1">
      <alignment horizontal="center" vertical="center" wrapText="1"/>
    </xf>
    <xf numFmtId="176" fontId="41" fillId="0" borderId="0" xfId="0" applyNumberFormat="1" applyFont="1" applyFill="1" applyBorder="1" applyAlignment="1">
      <alignment horizontal="center" vertical="center" wrapText="1"/>
    </xf>
    <xf numFmtId="180" fontId="0" fillId="0" borderId="0" xfId="0" applyNumberFormat="1" applyFill="1" applyBorder="1" applyAlignment="1" applyProtection="1">
      <alignment vertical="top"/>
    </xf>
    <xf numFmtId="49" fontId="31" fillId="0" borderId="0" xfId="0" applyNumberFormat="1" applyFont="1" applyAlignment="1">
      <alignment horizontal="center" vertical="center"/>
    </xf>
    <xf numFmtId="180" fontId="32" fillId="0" borderId="0" xfId="0" applyNumberFormat="1" applyFont="1" applyAlignment="1">
      <alignment horizontal="center" vertical="center" wrapText="1"/>
    </xf>
    <xf numFmtId="180" fontId="42" fillId="0" borderId="0" xfId="0" applyNumberFormat="1" applyFont="1" applyBorder="1" applyAlignment="1">
      <alignment vertical="center" wrapText="1"/>
    </xf>
    <xf numFmtId="180" fontId="32" fillId="0" borderId="21" xfId="0" applyNumberFormat="1" applyFont="1" applyBorder="1" applyAlignment="1">
      <alignment horizontal="center" vertical="center" wrapText="1"/>
    </xf>
    <xf numFmtId="180" fontId="29" fillId="0" borderId="35" xfId="0" applyNumberFormat="1" applyFont="1" applyBorder="1" applyAlignment="1">
      <alignment horizontal="center" vertical="center" wrapText="1"/>
    </xf>
    <xf numFmtId="0" fontId="0" fillId="0" borderId="0" xfId="0" applyNumberFormat="1" applyFont="1" applyFill="1" applyBorder="1" applyAlignment="1" applyProtection="1">
      <alignment horizontal="center" vertical="top"/>
    </xf>
    <xf numFmtId="0" fontId="45" fillId="0" borderId="2" xfId="0" applyNumberFormat="1" applyFont="1" applyFill="1" applyBorder="1" applyAlignment="1" applyProtection="1">
      <alignment horizontal="center" vertical="center"/>
    </xf>
    <xf numFmtId="0" fontId="46" fillId="0" borderId="2" xfId="0" applyNumberFormat="1" applyFont="1" applyFill="1" applyBorder="1" applyAlignment="1" applyProtection="1">
      <alignment horizontal="center" vertical="center" wrapText="1"/>
    </xf>
    <xf numFmtId="181" fontId="46" fillId="0" borderId="2" xfId="0" applyNumberFormat="1" applyFont="1" applyFill="1" applyBorder="1" applyAlignment="1" applyProtection="1">
      <alignment horizontal="center" vertical="center" wrapText="1"/>
    </xf>
    <xf numFmtId="181" fontId="46" fillId="0" borderId="9"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181" fontId="31" fillId="0" borderId="2"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xf>
    <xf numFmtId="177" fontId="31" fillId="0" borderId="2"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xf>
    <xf numFmtId="0" fontId="50" fillId="0" borderId="2" xfId="0" applyNumberFormat="1" applyFont="1" applyFill="1" applyBorder="1" applyAlignment="1" applyProtection="1">
      <alignment horizontal="center" vertical="center" wrapText="1"/>
    </xf>
    <xf numFmtId="49" fontId="50" fillId="0" borderId="2" xfId="0" applyNumberFormat="1" applyFont="1" applyFill="1" applyBorder="1" applyAlignment="1" applyProtection="1">
      <alignment horizontal="center" vertical="center" wrapText="1"/>
    </xf>
    <xf numFmtId="0" fontId="31" fillId="0" borderId="21" xfId="0" applyNumberFormat="1" applyFont="1" applyFill="1" applyBorder="1" applyAlignment="1" applyProtection="1">
      <alignment horizontal="center" vertical="center" wrapText="1"/>
    </xf>
    <xf numFmtId="181" fontId="31" fillId="0" borderId="21" xfId="0" applyNumberFormat="1" applyFont="1" applyFill="1" applyBorder="1" applyAlignment="1" applyProtection="1">
      <alignment horizontal="center" vertical="center" wrapText="1"/>
    </xf>
    <xf numFmtId="181" fontId="31" fillId="0" borderId="22" xfId="0" applyNumberFormat="1" applyFont="1" applyFill="1" applyBorder="1" applyAlignment="1" applyProtection="1">
      <alignment horizontal="center" vertical="center" wrapText="1"/>
    </xf>
    <xf numFmtId="0" fontId="51" fillId="0" borderId="0" xfId="0" applyFont="1" applyAlignment="1">
      <alignment vertical="center"/>
    </xf>
    <xf numFmtId="0" fontId="0" fillId="0" borderId="0" xfId="0" applyFont="1" applyAlignment="1">
      <alignment vertical="center"/>
    </xf>
    <xf numFmtId="180" fontId="40" fillId="0" borderId="2" xfId="0" applyNumberFormat="1" applyFont="1" applyBorder="1" applyAlignment="1">
      <alignment horizontal="center" vertical="center" wrapText="1"/>
    </xf>
    <xf numFmtId="0" fontId="53" fillId="0" borderId="2" xfId="0" applyFont="1" applyBorder="1" applyAlignment="1">
      <alignment horizontal="center" vertical="center"/>
    </xf>
    <xf numFmtId="0" fontId="54" fillId="3" borderId="2" xfId="0" applyFont="1" applyFill="1" applyBorder="1" applyAlignment="1">
      <alignment horizontal="left" vertical="center"/>
    </xf>
    <xf numFmtId="0" fontId="54" fillId="0" borderId="2" xfId="0" applyFont="1" applyBorder="1" applyAlignment="1">
      <alignment horizontal="center" vertical="center"/>
    </xf>
    <xf numFmtId="182" fontId="54" fillId="0" borderId="2" xfId="0" applyNumberFormat="1" applyFont="1" applyBorder="1" applyAlignment="1">
      <alignment horizontal="center" vertical="center"/>
    </xf>
    <xf numFmtId="0" fontId="55" fillId="0" borderId="2" xfId="0" applyFont="1" applyBorder="1" applyAlignment="1">
      <alignment vertical="center"/>
    </xf>
    <xf numFmtId="0" fontId="54" fillId="0" borderId="2" xfId="0" applyFont="1" applyBorder="1" applyAlignment="1">
      <alignment horizontal="left" vertical="center"/>
    </xf>
    <xf numFmtId="182" fontId="53" fillId="0" borderId="2" xfId="0" applyNumberFormat="1" applyFont="1" applyBorder="1" applyAlignment="1">
      <alignment horizontal="center" vertical="center"/>
    </xf>
    <xf numFmtId="0" fontId="53" fillId="0" borderId="0" xfId="0" applyFont="1" applyAlignment="1">
      <alignment horizontal="left" vertical="center"/>
    </xf>
    <xf numFmtId="0" fontId="56" fillId="0" borderId="0" xfId="0" applyNumberFormat="1" applyFont="1" applyFill="1" applyBorder="1" applyAlignment="1" applyProtection="1">
      <alignment horizontal="center" vertical="top"/>
    </xf>
    <xf numFmtId="0" fontId="55" fillId="0" borderId="0" xfId="0" applyFont="1" applyAlignment="1">
      <alignment horizontal="left" vertical="center"/>
    </xf>
    <xf numFmtId="180" fontId="58" fillId="0" borderId="2" xfId="0" applyNumberFormat="1" applyFont="1" applyBorder="1" applyAlignment="1">
      <alignment horizontal="center" vertical="center" wrapText="1"/>
    </xf>
    <xf numFmtId="0" fontId="45" fillId="3" borderId="2" xfId="0" applyNumberFormat="1" applyFont="1" applyFill="1" applyBorder="1" applyAlignment="1" applyProtection="1">
      <alignment horizontal="center" vertical="center"/>
    </xf>
    <xf numFmtId="0" fontId="1" fillId="3" borderId="2" xfId="0" applyNumberFormat="1" applyFont="1" applyFill="1" applyBorder="1" applyAlignment="1" applyProtection="1">
      <alignment horizontal="left" vertical="center"/>
    </xf>
    <xf numFmtId="0" fontId="1" fillId="3" borderId="2" xfId="0" applyNumberFormat="1" applyFont="1" applyFill="1" applyBorder="1" applyAlignment="1" applyProtection="1">
      <alignment horizontal="center" vertical="center"/>
    </xf>
    <xf numFmtId="181" fontId="1" fillId="3" borderId="2" xfId="0" applyNumberFormat="1" applyFont="1" applyFill="1" applyBorder="1" applyAlignment="1" applyProtection="1">
      <alignment horizontal="center" vertical="center"/>
    </xf>
    <xf numFmtId="180" fontId="1" fillId="3" borderId="2" xfId="0" applyNumberFormat="1" applyFont="1" applyFill="1" applyBorder="1" applyAlignment="1" applyProtection="1">
      <alignment horizontal="center" vertical="center"/>
    </xf>
    <xf numFmtId="0" fontId="54" fillId="0" borderId="2" xfId="0" applyFont="1" applyBorder="1" applyAlignment="1">
      <alignment vertical="center"/>
    </xf>
    <xf numFmtId="0" fontId="35"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vertical="top"/>
    </xf>
    <xf numFmtId="0" fontId="0" fillId="0" borderId="0" xfId="0" applyNumberFormat="1" applyFont="1" applyFill="1" applyBorder="1" applyAlignment="1" applyProtection="1">
      <alignment horizontal="left" vertical="top"/>
    </xf>
    <xf numFmtId="0" fontId="59"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181" fontId="1" fillId="0" borderId="2" xfId="0" applyNumberFormat="1" applyFont="1" applyFill="1" applyBorder="1" applyAlignment="1" applyProtection="1">
      <alignment horizontal="center" vertical="center"/>
    </xf>
    <xf numFmtId="181" fontId="1" fillId="0" borderId="11" xfId="0" applyNumberFormat="1" applyFont="1" applyFill="1" applyBorder="1" applyAlignment="1" applyProtection="1">
      <alignment horizontal="center" vertical="center"/>
    </xf>
    <xf numFmtId="0" fontId="45" fillId="0" borderId="0" xfId="0" applyNumberFormat="1" applyFont="1" applyFill="1" applyBorder="1" applyAlignment="1" applyProtection="1">
      <alignment horizontal="left" vertical="center"/>
    </xf>
    <xf numFmtId="0" fontId="45" fillId="0" borderId="0" xfId="0" applyNumberFormat="1" applyFont="1" applyFill="1" applyBorder="1" applyAlignment="1" applyProtection="1">
      <alignment vertical="center"/>
    </xf>
    <xf numFmtId="0" fontId="45" fillId="0" borderId="0" xfId="0" applyNumberFormat="1" applyFont="1" applyFill="1" applyBorder="1" applyAlignment="1" applyProtection="1">
      <alignment vertical="top"/>
    </xf>
    <xf numFmtId="0" fontId="45" fillId="0" borderId="0" xfId="0" applyNumberFormat="1" applyFont="1" applyFill="1" applyBorder="1" applyAlignment="1" applyProtection="1">
      <alignment horizontal="left" vertical="top"/>
    </xf>
    <xf numFmtId="0" fontId="60" fillId="0" borderId="0" xfId="0" applyNumberFormat="1" applyFont="1" applyFill="1" applyBorder="1" applyAlignment="1" applyProtection="1">
      <alignment horizontal="left" vertical="top"/>
    </xf>
    <xf numFmtId="0" fontId="35" fillId="0" borderId="0" xfId="0" applyNumberFormat="1" applyFont="1" applyFill="1" applyBorder="1" applyAlignment="1" applyProtection="1">
      <alignment horizontal="left" vertical="top"/>
    </xf>
    <xf numFmtId="0" fontId="60" fillId="0" borderId="0" xfId="0" applyNumberFormat="1" applyFont="1" applyFill="1" applyBorder="1" applyAlignment="1" applyProtection="1">
      <alignment vertical="top"/>
    </xf>
    <xf numFmtId="0" fontId="0" fillId="0" borderId="0" xfId="0" applyNumberFormat="1" applyFill="1" applyBorder="1" applyAlignment="1" applyProtection="1">
      <alignment vertical="top"/>
    </xf>
    <xf numFmtId="0" fontId="49" fillId="0" borderId="2" xfId="0" applyFont="1" applyBorder="1" applyAlignment="1">
      <alignment horizontal="center" vertical="center"/>
    </xf>
    <xf numFmtId="0" fontId="4" fillId="0" borderId="2" xfId="0" applyFont="1" applyBorder="1" applyAlignment="1">
      <alignment horizontal="center" vertical="center"/>
    </xf>
    <xf numFmtId="181" fontId="4" fillId="0" borderId="2" xfId="0" applyNumberFormat="1" applyFont="1" applyBorder="1" applyAlignment="1">
      <alignment horizontal="center" vertical="center"/>
    </xf>
    <xf numFmtId="0" fontId="0" fillId="3" borderId="0" xfId="0" applyNumberFormat="1" applyFont="1" applyFill="1" applyBorder="1" applyAlignment="1" applyProtection="1">
      <alignment vertical="top"/>
    </xf>
    <xf numFmtId="0" fontId="44" fillId="3" borderId="0" xfId="0" applyNumberFormat="1" applyFont="1" applyFill="1" applyBorder="1" applyAlignment="1" applyProtection="1">
      <alignment horizontal="center" vertical="center" wrapText="1"/>
    </xf>
    <xf numFmtId="181" fontId="46" fillId="3" borderId="0" xfId="0" applyNumberFormat="1" applyFont="1" applyFill="1" applyBorder="1" applyAlignment="1" applyProtection="1">
      <alignment horizontal="center" vertical="center" wrapText="1"/>
    </xf>
    <xf numFmtId="0" fontId="60" fillId="3" borderId="0" xfId="0" applyNumberFormat="1" applyFont="1" applyFill="1" applyBorder="1" applyAlignment="1" applyProtection="1">
      <alignment horizontal="center" vertical="center"/>
    </xf>
    <xf numFmtId="0" fontId="45" fillId="0" borderId="40"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vertical="center" wrapText="1"/>
    </xf>
    <xf numFmtId="181" fontId="31" fillId="0" borderId="11" xfId="0" applyNumberFormat="1" applyFont="1" applyFill="1" applyBorder="1" applyAlignment="1" applyProtection="1">
      <alignment horizontal="center" vertical="center" wrapText="1"/>
    </xf>
    <xf numFmtId="181" fontId="31" fillId="0" borderId="2" xfId="0" applyNumberFormat="1" applyFont="1" applyFill="1" applyBorder="1" applyAlignment="1" applyProtection="1">
      <alignment horizontal="left" vertical="center" wrapText="1"/>
    </xf>
    <xf numFmtId="181" fontId="31" fillId="3" borderId="0" xfId="0" applyNumberFormat="1" applyFont="1" applyFill="1" applyBorder="1" applyAlignment="1" applyProtection="1">
      <alignment horizontal="left" vertical="center" wrapText="1"/>
    </xf>
    <xf numFmtId="0" fontId="31" fillId="3" borderId="2" xfId="0" applyNumberFormat="1" applyFont="1" applyFill="1" applyBorder="1" applyAlignment="1" applyProtection="1">
      <alignment horizontal="left" vertical="center" wrapText="1"/>
    </xf>
    <xf numFmtId="0" fontId="31" fillId="0" borderId="23" xfId="0" applyNumberFormat="1" applyFont="1" applyFill="1" applyBorder="1" applyAlignment="1" applyProtection="1">
      <alignment vertical="center" wrapText="1"/>
    </xf>
    <xf numFmtId="181" fontId="31" fillId="0" borderId="23"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left" vertical="center" wrapText="1"/>
    </xf>
    <xf numFmtId="0" fontId="60" fillId="3" borderId="0" xfId="0" applyFont="1" applyFill="1" applyBorder="1" applyAlignment="1">
      <alignment horizontal="center" vertical="center"/>
    </xf>
    <xf numFmtId="180" fontId="31"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left" vertical="top"/>
    </xf>
    <xf numFmtId="0" fontId="0" fillId="3" borderId="0" xfId="0" applyNumberFormat="1" applyFont="1" applyFill="1" applyBorder="1" applyAlignment="1" applyProtection="1">
      <alignment horizontal="left" vertical="top"/>
    </xf>
    <xf numFmtId="0" fontId="31" fillId="3" borderId="2" xfId="0" applyNumberFormat="1" applyFont="1" applyFill="1" applyBorder="1" applyAlignment="1" applyProtection="1">
      <alignment vertical="center" wrapText="1"/>
    </xf>
    <xf numFmtId="181" fontId="31" fillId="0" borderId="2" xfId="0" applyNumberFormat="1" applyFont="1" applyFill="1" applyBorder="1" applyAlignment="1">
      <alignment horizontal="center" vertical="center" wrapText="1"/>
    </xf>
    <xf numFmtId="181" fontId="31" fillId="3" borderId="0" xfId="0" applyNumberFormat="1" applyFont="1" applyFill="1" applyBorder="1" applyAlignment="1" applyProtection="1">
      <alignment horizontal="center" vertical="center" wrapText="1"/>
    </xf>
    <xf numFmtId="0" fontId="60" fillId="0" borderId="2" xfId="0" applyFont="1" applyFill="1" applyBorder="1" applyAlignment="1">
      <alignment vertical="center"/>
    </xf>
    <xf numFmtId="0" fontId="60" fillId="3" borderId="0" xfId="0" applyFont="1" applyFill="1" applyBorder="1" applyAlignment="1">
      <alignment vertical="center"/>
    </xf>
    <xf numFmtId="0" fontId="31" fillId="0" borderId="2" xfId="0" applyNumberFormat="1" applyFont="1" applyFill="1" applyBorder="1" applyAlignment="1" applyProtection="1">
      <alignment horizontal="center" vertical="center"/>
    </xf>
    <xf numFmtId="0" fontId="31" fillId="3" borderId="0" xfId="0" applyNumberFormat="1" applyFont="1" applyFill="1" applyBorder="1" applyAlignment="1" applyProtection="1">
      <alignment horizontal="center" vertical="center"/>
    </xf>
    <xf numFmtId="0" fontId="31" fillId="0" borderId="13" xfId="0" applyNumberFormat="1" applyFont="1" applyFill="1" applyBorder="1" applyAlignment="1" applyProtection="1">
      <alignment vertical="center" wrapText="1"/>
    </xf>
    <xf numFmtId="0" fontId="59" fillId="3" borderId="0"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top" wrapText="1"/>
    </xf>
    <xf numFmtId="0" fontId="31" fillId="3" borderId="2" xfId="0" applyNumberFormat="1" applyFont="1" applyFill="1" applyBorder="1" applyAlignment="1" applyProtection="1">
      <alignment horizontal="center" vertical="top" wrapText="1"/>
    </xf>
    <xf numFmtId="0" fontId="46" fillId="0" borderId="2" xfId="0" applyNumberFormat="1" applyFont="1" applyFill="1" applyBorder="1" applyAlignment="1" applyProtection="1">
      <alignment vertical="center" wrapText="1"/>
    </xf>
    <xf numFmtId="181" fontId="31" fillId="3" borderId="2" xfId="0" applyNumberFormat="1" applyFont="1" applyFill="1" applyBorder="1" applyAlignment="1" applyProtection="1">
      <alignment horizontal="center" vertical="center" wrapText="1"/>
    </xf>
    <xf numFmtId="181" fontId="31" fillId="0" borderId="2" xfId="0" applyNumberFormat="1" applyFont="1" applyFill="1" applyBorder="1" applyAlignment="1" applyProtection="1">
      <alignment vertical="center" wrapText="1"/>
    </xf>
    <xf numFmtId="0" fontId="0" fillId="3" borderId="0" xfId="0" applyFill="1" applyBorder="1" applyAlignment="1">
      <alignment horizontal="center" vertical="center"/>
    </xf>
    <xf numFmtId="0" fontId="0" fillId="0" borderId="0" xfId="0" applyFill="1" applyAlignment="1">
      <alignment vertical="center"/>
    </xf>
    <xf numFmtId="0" fontId="0" fillId="3" borderId="0" xfId="0" applyFill="1" applyAlignment="1">
      <alignment vertical="center"/>
    </xf>
    <xf numFmtId="0" fontId="31" fillId="0" borderId="2" xfId="0" applyFont="1" applyFill="1" applyBorder="1" applyAlignment="1">
      <alignment horizontal="center" vertical="center" wrapText="1"/>
    </xf>
    <xf numFmtId="0" fontId="31" fillId="0" borderId="2" xfId="0" applyFont="1" applyFill="1" applyBorder="1" applyAlignment="1">
      <alignment horizontal="left" vertical="center" wrapText="1"/>
    </xf>
    <xf numFmtId="180" fontId="0" fillId="0" borderId="0" xfId="0" applyNumberFormat="1" applyAlignment="1">
      <alignment horizontal="center" vertical="center"/>
    </xf>
    <xf numFmtId="0" fontId="62" fillId="0" borderId="0" xfId="0" applyNumberFormat="1" applyFont="1" applyFill="1" applyBorder="1" applyAlignment="1" applyProtection="1">
      <alignment horizontal="center" vertical="top"/>
    </xf>
    <xf numFmtId="180" fontId="30" fillId="0" borderId="2" xfId="0" applyNumberFormat="1" applyFont="1" applyFill="1" applyBorder="1" applyAlignment="1">
      <alignment horizontal="center" vertical="center" wrapText="1"/>
    </xf>
    <xf numFmtId="180" fontId="64" fillId="0" borderId="2" xfId="0" applyNumberFormat="1" applyFont="1" applyFill="1" applyBorder="1" applyAlignment="1">
      <alignment horizontal="center" vertical="center" wrapText="1"/>
    </xf>
    <xf numFmtId="180" fontId="64" fillId="0" borderId="45" xfId="0" applyNumberFormat="1" applyFont="1" applyFill="1" applyBorder="1" applyAlignment="1">
      <alignment horizontal="center" vertical="center" wrapText="1"/>
    </xf>
    <xf numFmtId="49" fontId="32" fillId="0" borderId="40" xfId="0" applyNumberFormat="1" applyFont="1" applyFill="1" applyBorder="1" applyAlignment="1">
      <alignment horizontal="center" vertical="center" wrapText="1"/>
    </xf>
    <xf numFmtId="180" fontId="64" fillId="0" borderId="2" xfId="0" applyNumberFormat="1" applyFont="1" applyFill="1" applyBorder="1" applyAlignment="1">
      <alignment horizontal="left" vertical="center" wrapText="1"/>
    </xf>
    <xf numFmtId="180" fontId="32" fillId="0" borderId="45" xfId="0" applyNumberFormat="1" applyFont="1" applyFill="1" applyBorder="1" applyAlignment="1">
      <alignment horizontal="center" vertical="center" wrapText="1"/>
    </xf>
    <xf numFmtId="180" fontId="64" fillId="0" borderId="23" xfId="0" applyNumberFormat="1" applyFont="1" applyFill="1" applyBorder="1" applyAlignment="1">
      <alignment horizontal="left" vertical="center" wrapText="1"/>
    </xf>
    <xf numFmtId="180" fontId="64" fillId="0" borderId="23" xfId="0" applyNumberFormat="1" applyFont="1" applyFill="1" applyBorder="1" applyAlignment="1">
      <alignment horizontal="center" vertical="center" wrapText="1"/>
    </xf>
    <xf numFmtId="180" fontId="32" fillId="0" borderId="44"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181" fontId="64"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49" fontId="64" fillId="0" borderId="2" xfId="0" applyNumberFormat="1" applyFont="1" applyFill="1" applyBorder="1" applyAlignment="1">
      <alignment horizontal="center" vertical="center" wrapText="1"/>
    </xf>
    <xf numFmtId="49" fontId="64" fillId="0" borderId="45" xfId="0" applyNumberFormat="1" applyFont="1" applyFill="1" applyBorder="1" applyAlignment="1">
      <alignment horizontal="center" vertical="center" wrapText="1"/>
    </xf>
    <xf numFmtId="180" fontId="64" fillId="0" borderId="13" xfId="0" applyNumberFormat="1" applyFont="1" applyFill="1" applyBorder="1" applyAlignment="1">
      <alignment horizontal="center" vertical="center" wrapText="1"/>
    </xf>
    <xf numFmtId="0" fontId="49"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180" fontId="0" fillId="0" borderId="2" xfId="0" applyNumberFormat="1" applyFill="1" applyBorder="1" applyAlignment="1">
      <alignment vertical="center"/>
    </xf>
    <xf numFmtId="49" fontId="64" fillId="0" borderId="2" xfId="0" applyNumberFormat="1" applyFont="1" applyFill="1" applyBorder="1" applyAlignment="1">
      <alignment horizontal="left" vertical="center" wrapText="1"/>
    </xf>
    <xf numFmtId="180" fontId="32" fillId="0" borderId="2" xfId="0" applyNumberFormat="1" applyFont="1" applyFill="1" applyBorder="1" applyAlignment="1">
      <alignment horizontal="center" vertical="center" wrapText="1"/>
    </xf>
    <xf numFmtId="0" fontId="50" fillId="0" borderId="2" xfId="0" applyFont="1" applyFill="1" applyBorder="1" applyAlignment="1">
      <alignment horizontal="left" vertical="center" wrapText="1"/>
    </xf>
    <xf numFmtId="181" fontId="50" fillId="0" borderId="2" xfId="0" applyNumberFormat="1" applyFont="1" applyFill="1" applyBorder="1" applyAlignment="1">
      <alignment horizontal="center" vertical="center" wrapText="1"/>
    </xf>
    <xf numFmtId="180" fontId="0" fillId="0" borderId="0" xfId="0" applyNumberFormat="1" applyAlignment="1">
      <alignment vertical="center"/>
    </xf>
    <xf numFmtId="0" fontId="0" fillId="0" borderId="0" xfId="0" applyNumberFormat="1" applyFont="1" applyFill="1" applyBorder="1" applyAlignment="1" applyProtection="1">
      <alignment horizontal="center" vertical="center"/>
    </xf>
    <xf numFmtId="180" fontId="64" fillId="0" borderId="2" xfId="0" applyNumberFormat="1" applyFont="1" applyBorder="1" applyAlignment="1">
      <alignment horizontal="center" vertical="center" wrapText="1"/>
    </xf>
    <xf numFmtId="0" fontId="32" fillId="0" borderId="2" xfId="0" applyFont="1" applyFill="1" applyBorder="1" applyAlignment="1">
      <alignment horizontal="center" vertical="center" wrapText="1"/>
    </xf>
    <xf numFmtId="49" fontId="45" fillId="0" borderId="2" xfId="0" applyNumberFormat="1" applyFont="1" applyFill="1" applyBorder="1" applyAlignment="1">
      <alignment horizontal="center" vertical="center"/>
    </xf>
    <xf numFmtId="181" fontId="32" fillId="0" borderId="2" xfId="0" applyNumberFormat="1" applyFont="1" applyFill="1" applyBorder="1" applyAlignment="1">
      <alignment horizontal="center" vertical="center" wrapText="1"/>
    </xf>
    <xf numFmtId="180" fontId="31" fillId="0" borderId="2" xfId="0" applyNumberFormat="1" applyFont="1" applyFill="1" applyBorder="1" applyAlignment="1">
      <alignment horizontal="center" vertical="center"/>
    </xf>
    <xf numFmtId="180" fontId="0" fillId="0" borderId="2" xfId="0" applyNumberFormat="1" applyBorder="1" applyAlignment="1">
      <alignment vertical="center"/>
    </xf>
    <xf numFmtId="49" fontId="51" fillId="0" borderId="2" xfId="0" applyNumberFormat="1" applyFont="1" applyBorder="1" applyAlignment="1">
      <alignment horizontal="center" vertical="center"/>
    </xf>
    <xf numFmtId="49" fontId="31" fillId="0" borderId="2" xfId="0" applyNumberFormat="1" applyFont="1" applyFill="1" applyBorder="1" applyAlignment="1">
      <alignment horizontal="center" vertical="center"/>
    </xf>
    <xf numFmtId="180" fontId="51" fillId="0" borderId="2" xfId="0" applyNumberFormat="1" applyFont="1" applyBorder="1" applyAlignment="1">
      <alignment vertical="center"/>
    </xf>
    <xf numFmtId="49" fontId="0" fillId="0" borderId="2" xfId="0" applyNumberFormat="1" applyFont="1" applyFill="1" applyBorder="1" applyAlignment="1">
      <alignment horizontal="center" vertical="center"/>
    </xf>
    <xf numFmtId="180" fontId="0" fillId="0" borderId="45" xfId="0" applyNumberFormat="1" applyBorder="1" applyAlignment="1">
      <alignment vertical="center"/>
    </xf>
    <xf numFmtId="49" fontId="0" fillId="0" borderId="40" xfId="0" applyNumberFormat="1" applyFont="1" applyFill="1" applyBorder="1" applyAlignment="1">
      <alignment horizontal="center" vertical="center"/>
    </xf>
    <xf numFmtId="49" fontId="45" fillId="0" borderId="40" xfId="0" applyNumberFormat="1" applyFont="1" applyFill="1" applyBorder="1" applyAlignment="1">
      <alignment horizontal="center" vertical="center"/>
    </xf>
    <xf numFmtId="180" fontId="45" fillId="0" borderId="2" xfId="0" applyNumberFormat="1" applyFont="1" applyFill="1" applyBorder="1" applyAlignment="1">
      <alignment horizontal="center" vertical="center"/>
    </xf>
    <xf numFmtId="180" fontId="45" fillId="0" borderId="45" xfId="0" applyNumberFormat="1" applyFont="1" applyBorder="1" applyAlignment="1">
      <alignment vertical="center"/>
    </xf>
    <xf numFmtId="180" fontId="31" fillId="0" borderId="2" xfId="0" applyNumberFormat="1" applyFont="1" applyBorder="1" applyAlignment="1">
      <alignment horizontal="center" vertical="center"/>
    </xf>
    <xf numFmtId="180" fontId="0" fillId="0" borderId="2" xfId="0" applyNumberFormat="1" applyBorder="1" applyAlignment="1">
      <alignment horizontal="center" vertical="center"/>
    </xf>
    <xf numFmtId="49" fontId="0" fillId="0" borderId="40" xfId="0" applyNumberFormat="1" applyFill="1" applyBorder="1" applyAlignment="1">
      <alignment horizontal="center" vertical="center"/>
    </xf>
    <xf numFmtId="0" fontId="0" fillId="0" borderId="2" xfId="0" applyFill="1" applyBorder="1" applyAlignment="1">
      <alignment horizontal="center" vertical="center"/>
    </xf>
    <xf numFmtId="49" fontId="45" fillId="0" borderId="13" xfId="0" applyNumberFormat="1" applyFont="1" applyFill="1" applyBorder="1" applyAlignment="1">
      <alignment horizontal="center" vertical="center"/>
    </xf>
    <xf numFmtId="0" fontId="66" fillId="0" borderId="0" xfId="0" applyNumberFormat="1" applyFont="1" applyFill="1" applyBorder="1" applyAlignment="1" applyProtection="1">
      <alignment horizontal="center" vertical="center"/>
    </xf>
    <xf numFmtId="0" fontId="67" fillId="0" borderId="0" xfId="0" applyNumberFormat="1" applyFont="1" applyFill="1" applyBorder="1" applyAlignment="1" applyProtection="1">
      <alignment horizontal="left" vertical="center" wrapText="1"/>
    </xf>
    <xf numFmtId="0" fontId="70" fillId="0" borderId="2" xfId="0" applyNumberFormat="1" applyFont="1" applyFill="1" applyBorder="1" applyAlignment="1" applyProtection="1">
      <alignment horizontal="center" vertical="center"/>
    </xf>
    <xf numFmtId="0" fontId="70" fillId="0" borderId="2" xfId="0" applyNumberFormat="1" applyFont="1" applyFill="1" applyBorder="1" applyAlignment="1" applyProtection="1">
      <alignment horizontal="left" vertical="center"/>
    </xf>
    <xf numFmtId="0" fontId="35" fillId="0" borderId="2" xfId="0" applyNumberFormat="1" applyFont="1" applyFill="1" applyBorder="1" applyAlignment="1" applyProtection="1">
      <alignment horizontal="center" vertical="center"/>
    </xf>
    <xf numFmtId="0" fontId="35" fillId="0" borderId="2"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top"/>
    </xf>
    <xf numFmtId="0" fontId="71" fillId="0" borderId="0" xfId="0" applyNumberFormat="1" applyFont="1" applyFill="1" applyBorder="1" applyAlignment="1" applyProtection="1">
      <alignment horizontal="center" vertical="center" wrapText="1"/>
    </xf>
    <xf numFmtId="0" fontId="45" fillId="0" borderId="0" xfId="0" applyNumberFormat="1" applyFont="1" applyFill="1" applyBorder="1" applyAlignment="1" applyProtection="1">
      <alignment horizontal="center" vertical="center" wrapText="1"/>
    </xf>
    <xf numFmtId="0" fontId="72" fillId="0" borderId="0" xfId="0" applyNumberFormat="1" applyFont="1" applyFill="1" applyBorder="1" applyAlignment="1" applyProtection="1">
      <alignment horizontal="center" vertical="top"/>
    </xf>
    <xf numFmtId="0" fontId="73" fillId="0" borderId="0" xfId="0" applyNumberFormat="1" applyFont="1" applyFill="1" applyBorder="1" applyAlignment="1" applyProtection="1">
      <alignment horizontal="center"/>
    </xf>
    <xf numFmtId="14" fontId="73" fillId="0" borderId="0" xfId="0" applyNumberFormat="1" applyFont="1" applyFill="1" applyBorder="1" applyAlignment="1" applyProtection="1">
      <alignment horizontal="center" vertical="center"/>
    </xf>
    <xf numFmtId="0" fontId="68" fillId="0" borderId="0" xfId="0" applyNumberFormat="1" applyFont="1" applyFill="1" applyBorder="1" applyAlignment="1" applyProtection="1">
      <alignment horizontal="center" vertical="center"/>
    </xf>
    <xf numFmtId="0" fontId="69" fillId="0" borderId="0" xfId="0" applyNumberFormat="1" applyFont="1" applyFill="1" applyBorder="1" applyAlignment="1" applyProtection="1">
      <alignment horizontal="center" vertical="center"/>
    </xf>
    <xf numFmtId="49" fontId="60" fillId="0" borderId="2" xfId="0" applyNumberFormat="1" applyFont="1" applyFill="1" applyBorder="1" applyAlignment="1">
      <alignment horizontal="center" vertical="center"/>
    </xf>
    <xf numFmtId="49" fontId="31" fillId="0" borderId="2" xfId="0"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51" fillId="0" borderId="2" xfId="0" applyNumberFormat="1" applyFont="1" applyFill="1" applyBorder="1" applyAlignment="1">
      <alignment horizontal="center" vertical="center"/>
    </xf>
    <xf numFmtId="49" fontId="51" fillId="0" borderId="2" xfId="0" applyNumberFormat="1" applyFont="1" applyBorder="1" applyAlignment="1">
      <alignment horizontal="center" vertical="center"/>
    </xf>
    <xf numFmtId="49" fontId="64" fillId="0" borderId="2" xfId="0" applyNumberFormat="1" applyFont="1" applyFill="1" applyBorder="1" applyAlignment="1">
      <alignment horizontal="center" vertical="center" wrapText="1"/>
    </xf>
    <xf numFmtId="180" fontId="30" fillId="0" borderId="2" xfId="0" applyNumberFormat="1" applyFont="1" applyFill="1" applyBorder="1" applyAlignment="1">
      <alignment horizontal="center" vertical="center" wrapText="1"/>
    </xf>
    <xf numFmtId="180" fontId="30" fillId="0" borderId="2" xfId="0" applyNumberFormat="1" applyFont="1" applyBorder="1" applyAlignment="1">
      <alignment horizontal="center" vertical="center" wrapText="1"/>
    </xf>
    <xf numFmtId="180" fontId="60" fillId="0" borderId="40" xfId="0" applyNumberFormat="1" applyFont="1" applyFill="1" applyBorder="1" applyAlignment="1">
      <alignment horizontal="center" vertical="center"/>
    </xf>
    <xf numFmtId="180" fontId="45" fillId="0" borderId="2" xfId="0" applyNumberFormat="1" applyFont="1" applyFill="1" applyBorder="1" applyAlignment="1">
      <alignment horizontal="center" vertical="center"/>
    </xf>
    <xf numFmtId="180" fontId="45" fillId="0" borderId="45" xfId="0" applyNumberFormat="1" applyFont="1" applyBorder="1" applyAlignment="1">
      <alignment horizontal="center" vertical="center"/>
    </xf>
    <xf numFmtId="180" fontId="51" fillId="0" borderId="2" xfId="0" applyNumberFormat="1" applyFont="1" applyFill="1" applyBorder="1" applyAlignment="1">
      <alignment horizontal="center" vertical="center"/>
    </xf>
    <xf numFmtId="180" fontId="51" fillId="0" borderId="45" xfId="0" applyNumberFormat="1" applyFont="1" applyBorder="1" applyAlignment="1">
      <alignment horizontal="center" vertical="center"/>
    </xf>
    <xf numFmtId="49" fontId="60" fillId="0" borderId="40" xfId="0" applyNumberFormat="1" applyFont="1" applyFill="1" applyBorder="1" applyAlignment="1">
      <alignment horizontal="center" vertical="center"/>
    </xf>
    <xf numFmtId="49" fontId="51" fillId="0" borderId="45" xfId="0" applyNumberFormat="1" applyFont="1" applyBorder="1" applyAlignment="1">
      <alignment horizontal="center" vertical="center"/>
    </xf>
    <xf numFmtId="180" fontId="28" fillId="0" borderId="0" xfId="0" applyNumberFormat="1" applyFont="1" applyFill="1" applyBorder="1" applyAlignment="1">
      <alignment horizontal="center" vertical="center" wrapText="1"/>
    </xf>
    <xf numFmtId="180" fontId="28" fillId="0" borderId="0" xfId="0" applyNumberFormat="1" applyFont="1" applyBorder="1" applyAlignment="1">
      <alignment horizontal="center" vertical="center" wrapText="1"/>
    </xf>
    <xf numFmtId="180" fontId="63" fillId="0" borderId="2" xfId="0" applyNumberFormat="1" applyFont="1" applyFill="1" applyBorder="1" applyAlignment="1">
      <alignment horizontal="center" vertical="center" wrapText="1"/>
    </xf>
    <xf numFmtId="180" fontId="64" fillId="0" borderId="2" xfId="0" applyNumberFormat="1" applyFont="1" applyFill="1" applyBorder="1" applyAlignment="1">
      <alignment horizontal="center" vertical="center" wrapText="1"/>
    </xf>
    <xf numFmtId="180" fontId="64" fillId="0" borderId="2" xfId="0" applyNumberFormat="1" applyFont="1" applyBorder="1" applyAlignment="1">
      <alignment horizontal="center" vertical="center" wrapText="1"/>
    </xf>
    <xf numFmtId="49" fontId="60" fillId="0" borderId="2" xfId="0" applyNumberFormat="1" applyFont="1" applyBorder="1" applyAlignment="1">
      <alignment horizontal="center" vertical="center"/>
    </xf>
    <xf numFmtId="49" fontId="63" fillId="0" borderId="40" xfId="0" applyNumberFormat="1" applyFont="1" applyFill="1" applyBorder="1" applyAlignment="1">
      <alignment horizontal="center" vertical="center" wrapText="1"/>
    </xf>
    <xf numFmtId="49" fontId="64" fillId="0" borderId="45" xfId="0" applyNumberFormat="1" applyFont="1" applyFill="1" applyBorder="1" applyAlignment="1">
      <alignment horizontal="center" vertical="center" wrapText="1"/>
    </xf>
    <xf numFmtId="49" fontId="29" fillId="0" borderId="41" xfId="0" applyNumberFormat="1" applyFont="1" applyFill="1" applyBorder="1" applyAlignment="1">
      <alignment horizontal="center" vertical="center" wrapText="1"/>
    </xf>
    <xf numFmtId="49" fontId="29" fillId="0" borderId="40" xfId="0" applyNumberFormat="1" applyFont="1" applyFill="1" applyBorder="1" applyAlignment="1">
      <alignment horizontal="center" vertical="center" wrapText="1"/>
    </xf>
    <xf numFmtId="180" fontId="30" fillId="0" borderId="42" xfId="0" applyNumberFormat="1" applyFont="1" applyFill="1" applyBorder="1" applyAlignment="1">
      <alignment horizontal="left" vertical="center" wrapText="1"/>
    </xf>
    <xf numFmtId="180" fontId="30" fillId="0" borderId="2" xfId="0" applyNumberFormat="1" applyFont="1" applyFill="1" applyBorder="1" applyAlignment="1">
      <alignment horizontal="left" vertical="center" wrapText="1"/>
    </xf>
    <xf numFmtId="180" fontId="30" fillId="0" borderId="42" xfId="0" applyNumberFormat="1" applyFont="1" applyFill="1" applyBorder="1" applyAlignment="1">
      <alignment horizontal="center" vertical="center" wrapText="1"/>
    </xf>
    <xf numFmtId="180" fontId="30" fillId="0" borderId="43" xfId="0" applyNumberFormat="1" applyFont="1" applyFill="1" applyBorder="1" applyAlignment="1">
      <alignment horizontal="center" vertical="center" wrapText="1"/>
    </xf>
    <xf numFmtId="180" fontId="30" fillId="0" borderId="44" xfId="0" applyNumberFormat="1" applyFont="1" applyFill="1" applyBorder="1" applyAlignment="1">
      <alignment horizontal="center" vertical="center" wrapText="1"/>
    </xf>
    <xf numFmtId="180" fontId="63" fillId="0" borderId="40" xfId="0" applyNumberFormat="1" applyFont="1" applyFill="1" applyBorder="1" applyAlignment="1">
      <alignment horizontal="center" vertical="center" wrapText="1"/>
    </xf>
    <xf numFmtId="180" fontId="64" fillId="0" borderId="45" xfId="0" applyNumberFormat="1" applyFont="1" applyFill="1" applyBorder="1" applyAlignment="1">
      <alignment horizontal="center" vertical="center" wrapText="1"/>
    </xf>
    <xf numFmtId="0" fontId="0" fillId="0" borderId="10" xfId="0" applyFill="1" applyBorder="1" applyAlignment="1">
      <alignment horizontal="center" vertical="center"/>
    </xf>
    <xf numFmtId="181" fontId="46" fillId="0" borderId="11" xfId="0" applyNumberFormat="1" applyFont="1" applyFill="1" applyBorder="1" applyAlignment="1" applyProtection="1">
      <alignment horizontal="center" vertical="center" wrapText="1"/>
    </xf>
    <xf numFmtId="181" fontId="46" fillId="0" borderId="13"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xf>
    <xf numFmtId="0" fontId="34" fillId="0" borderId="2" xfId="0" applyNumberFormat="1" applyFont="1" applyFill="1" applyBorder="1" applyAlignment="1" applyProtection="1">
      <alignment horizontal="center" vertical="center" wrapText="1"/>
    </xf>
    <xf numFmtId="0" fontId="34" fillId="0" borderId="9" xfId="0" applyNumberFormat="1" applyFont="1" applyFill="1" applyBorder="1" applyAlignment="1" applyProtection="1">
      <alignment horizontal="center" vertical="center" wrapText="1"/>
    </xf>
    <xf numFmtId="0" fontId="34" fillId="0" borderId="23"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xf>
    <xf numFmtId="0" fontId="46" fillId="0" borderId="9" xfId="0" applyNumberFormat="1" applyFont="1" applyFill="1" applyBorder="1" applyAlignment="1" applyProtection="1">
      <alignment horizontal="center" vertical="center" wrapText="1"/>
    </xf>
    <xf numFmtId="0" fontId="46" fillId="0" borderId="3"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181" fontId="46" fillId="0" borderId="2" xfId="0" applyNumberFormat="1" applyFont="1" applyFill="1" applyBorder="1" applyAlignment="1" applyProtection="1">
      <alignment horizontal="center" vertical="center" wrapText="1"/>
    </xf>
    <xf numFmtId="0" fontId="60" fillId="0" borderId="2" xfId="0" applyNumberFormat="1" applyFont="1" applyFill="1" applyBorder="1" applyAlignment="1" applyProtection="1">
      <alignment horizontal="center" vertical="center"/>
    </xf>
    <xf numFmtId="0" fontId="59" fillId="0" borderId="11" xfId="0" applyNumberFormat="1" applyFont="1" applyFill="1" applyBorder="1" applyAlignment="1" applyProtection="1">
      <alignment horizontal="center" vertical="center" wrapText="1"/>
    </xf>
    <xf numFmtId="0" fontId="59" fillId="0" borderId="12" xfId="0" applyNumberFormat="1" applyFont="1" applyFill="1" applyBorder="1" applyAlignment="1" applyProtection="1">
      <alignment horizontal="center" vertical="center" wrapText="1"/>
    </xf>
    <xf numFmtId="181" fontId="46" fillId="3" borderId="2" xfId="0" applyNumberFormat="1" applyFont="1" applyFill="1" applyBorder="1" applyAlignment="1" applyProtection="1">
      <alignment horizontal="center" vertical="center" wrapText="1"/>
    </xf>
    <xf numFmtId="0" fontId="44" fillId="0" borderId="0" xfId="0" applyNumberFormat="1" applyFont="1" applyFill="1" applyBorder="1" applyAlignment="1" applyProtection="1">
      <alignment horizontal="center" vertical="center" wrapText="1"/>
    </xf>
    <xf numFmtId="0" fontId="60" fillId="0" borderId="2" xfId="0" applyFont="1" applyFill="1" applyBorder="1" applyAlignment="1">
      <alignment horizontal="center" vertical="center"/>
    </xf>
    <xf numFmtId="0" fontId="60" fillId="0" borderId="2" xfId="0" applyFont="1" applyFill="1" applyBorder="1" applyAlignment="1">
      <alignment vertical="center"/>
    </xf>
    <xf numFmtId="0" fontId="59" fillId="0" borderId="9" xfId="0" applyNumberFormat="1" applyFont="1" applyFill="1" applyBorder="1" applyAlignment="1" applyProtection="1">
      <alignment horizontal="center" vertical="center" wrapText="1"/>
    </xf>
    <xf numFmtId="0" fontId="59" fillId="0" borderId="23" xfId="0" applyNumberFormat="1" applyFont="1" applyFill="1" applyBorder="1" applyAlignment="1" applyProtection="1">
      <alignment horizontal="center" vertical="center" wrapText="1"/>
    </xf>
    <xf numFmtId="181" fontId="61" fillId="0" borderId="2" xfId="0" applyNumberFormat="1" applyFont="1" applyBorder="1" applyAlignment="1">
      <alignment horizontal="center" vertical="center" wrapText="1"/>
    </xf>
    <xf numFmtId="0" fontId="59" fillId="0" borderId="36" xfId="0" applyNumberFormat="1" applyFont="1" applyFill="1" applyBorder="1" applyAlignment="1" applyProtection="1">
      <alignment horizontal="center" vertical="center"/>
    </xf>
    <xf numFmtId="0" fontId="59" fillId="0" borderId="38" xfId="0" applyNumberFormat="1" applyFont="1" applyFill="1" applyBorder="1" applyAlignment="1" applyProtection="1">
      <alignment horizontal="center" vertical="center"/>
    </xf>
    <xf numFmtId="0" fontId="59" fillId="0" borderId="37" xfId="0" applyNumberFormat="1" applyFont="1" applyFill="1" applyBorder="1" applyAlignment="1" applyProtection="1">
      <alignment horizontal="center" vertical="center"/>
    </xf>
    <xf numFmtId="0" fontId="59" fillId="0" borderId="39" xfId="0" applyNumberFormat="1" applyFont="1" applyFill="1" applyBorder="1" applyAlignment="1" applyProtection="1">
      <alignment horizontal="center" vertical="center"/>
    </xf>
    <xf numFmtId="181" fontId="4" fillId="0" borderId="11" xfId="0" applyNumberFormat="1" applyFont="1" applyBorder="1" applyAlignment="1">
      <alignment horizontal="left" vertical="center" wrapText="1"/>
    </xf>
    <xf numFmtId="181" fontId="4" fillId="0" borderId="13" xfId="0" applyNumberFormat="1" applyFont="1" applyBorder="1" applyAlignment="1">
      <alignment horizontal="left" vertical="center" wrapText="1"/>
    </xf>
    <xf numFmtId="0" fontId="4" fillId="0" borderId="10" xfId="0" applyFont="1" applyBorder="1" applyAlignment="1">
      <alignment horizontal="left" vertical="center" wrapText="1"/>
    </xf>
    <xf numFmtId="0" fontId="34" fillId="0" borderId="2" xfId="0" applyNumberFormat="1" applyFont="1" applyFill="1" applyBorder="1" applyAlignment="1" applyProtection="1">
      <alignment horizontal="center" vertical="center"/>
    </xf>
    <xf numFmtId="0" fontId="34" fillId="0" borderId="9" xfId="0" applyNumberFormat="1" applyFont="1" applyFill="1" applyBorder="1" applyAlignment="1" applyProtection="1">
      <alignment horizontal="center" vertical="center"/>
    </xf>
    <xf numFmtId="0" fontId="34" fillId="0" borderId="23" xfId="0" applyNumberFormat="1" applyFont="1" applyFill="1" applyBorder="1" applyAlignment="1" applyProtection="1">
      <alignment horizontal="center" vertical="center"/>
    </xf>
    <xf numFmtId="0" fontId="59" fillId="0" borderId="2" xfId="0" applyNumberFormat="1" applyFont="1" applyFill="1" applyBorder="1" applyAlignment="1" applyProtection="1">
      <alignment horizontal="center" vertical="center"/>
    </xf>
    <xf numFmtId="0" fontId="59" fillId="0" borderId="9" xfId="0" applyNumberFormat="1" applyFont="1" applyFill="1" applyBorder="1" applyAlignment="1" applyProtection="1">
      <alignment horizontal="center" vertical="center"/>
    </xf>
    <xf numFmtId="0" fontId="59" fillId="0" borderId="23" xfId="0" applyNumberFormat="1" applyFont="1" applyFill="1" applyBorder="1" applyAlignment="1" applyProtection="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59" fillId="0" borderId="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vertical="top"/>
    </xf>
    <xf numFmtId="0" fontId="60" fillId="0" borderId="2" xfId="0" applyNumberFormat="1" applyFont="1" applyFill="1" applyBorder="1" applyAlignment="1" applyProtection="1">
      <alignment horizontal="center" vertical="top"/>
    </xf>
    <xf numFmtId="0" fontId="45" fillId="0" borderId="10" xfId="0" applyNumberFormat="1" applyFont="1" applyFill="1" applyBorder="1" applyAlignment="1" applyProtection="1">
      <alignment horizontal="left" vertical="center" wrapText="1"/>
    </xf>
    <xf numFmtId="0" fontId="6" fillId="0" borderId="1" xfId="0" applyFont="1" applyBorder="1" applyAlignment="1">
      <alignment horizontal="center" vertical="center"/>
    </xf>
    <xf numFmtId="0" fontId="59" fillId="0" borderId="11" xfId="0" applyNumberFormat="1" applyFont="1" applyFill="1" applyBorder="1" applyAlignment="1" applyProtection="1">
      <alignment horizontal="center" vertical="center"/>
    </xf>
    <xf numFmtId="0" fontId="59" fillId="0" borderId="13" xfId="0" applyNumberFormat="1" applyFont="1" applyFill="1" applyBorder="1" applyAlignment="1" applyProtection="1">
      <alignment horizontal="center" vertical="center"/>
    </xf>
    <xf numFmtId="0" fontId="60" fillId="0" borderId="11" xfId="0" applyNumberFormat="1" applyFont="1" applyFill="1" applyBorder="1" applyAlignment="1" applyProtection="1">
      <alignment horizontal="center" vertical="top"/>
    </xf>
    <xf numFmtId="0" fontId="60" fillId="0" borderId="13" xfId="0" applyNumberFormat="1" applyFont="1" applyFill="1" applyBorder="1" applyAlignment="1" applyProtection="1">
      <alignment horizontal="center" vertical="top"/>
    </xf>
    <xf numFmtId="0" fontId="1" fillId="0" borderId="11"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45" fillId="0" borderId="0" xfId="0" applyNumberFormat="1" applyFont="1" applyFill="1" applyBorder="1" applyAlignment="1" applyProtection="1">
      <alignment horizontal="left" vertical="center"/>
    </xf>
    <xf numFmtId="0" fontId="44" fillId="0" borderId="1" xfId="0" applyNumberFormat="1" applyFont="1" applyFill="1" applyBorder="1" applyAlignment="1" applyProtection="1">
      <alignment horizontal="center" vertical="center"/>
    </xf>
    <xf numFmtId="0" fontId="44" fillId="0" borderId="0" xfId="0" applyNumberFormat="1" applyFont="1" applyFill="1" applyBorder="1" applyAlignment="1" applyProtection="1">
      <alignment horizontal="center" vertical="center"/>
    </xf>
    <xf numFmtId="0" fontId="54" fillId="0" borderId="0" xfId="0" applyFont="1" applyAlignment="1">
      <alignment horizontal="left" vertical="center" wrapText="1"/>
    </xf>
    <xf numFmtId="0" fontId="54" fillId="0" borderId="0" xfId="0" applyFont="1" applyAlignment="1">
      <alignment horizontal="left" vertical="center"/>
    </xf>
    <xf numFmtId="49" fontId="30" fillId="0" borderId="2" xfId="0" applyNumberFormat="1" applyFont="1" applyBorder="1" applyAlignment="1">
      <alignment horizontal="center" vertical="center" wrapText="1"/>
    </xf>
    <xf numFmtId="180" fontId="40" fillId="0" borderId="2" xfId="0" applyNumberFormat="1" applyFont="1" applyBorder="1" applyAlignment="1">
      <alignment horizontal="center" vertical="center" wrapText="1"/>
    </xf>
    <xf numFmtId="180" fontId="58" fillId="0" borderId="36" xfId="0" applyNumberFormat="1" applyFont="1" applyBorder="1" applyAlignment="1">
      <alignment horizontal="center" vertical="center" wrapText="1"/>
    </xf>
    <xf numFmtId="180" fontId="58" fillId="0" borderId="37" xfId="0" applyNumberFormat="1" applyFont="1" applyBorder="1" applyAlignment="1">
      <alignment horizontal="center" vertical="center" wrapText="1"/>
    </xf>
    <xf numFmtId="180" fontId="58" fillId="0" borderId="9" xfId="0" applyNumberFormat="1" applyFont="1" applyBorder="1" applyAlignment="1">
      <alignment horizontal="center" vertical="center" wrapText="1"/>
    </xf>
    <xf numFmtId="180" fontId="58" fillId="0" borderId="23" xfId="0" applyNumberFormat="1" applyFont="1" applyBorder="1" applyAlignment="1">
      <alignment horizontal="center" vertical="center" wrapText="1"/>
    </xf>
    <xf numFmtId="180" fontId="58" fillId="0" borderId="2" xfId="0" applyNumberFormat="1" applyFont="1" applyBorder="1" applyAlignment="1">
      <alignment horizontal="center" vertical="center" wrapText="1"/>
    </xf>
    <xf numFmtId="0" fontId="57" fillId="0" borderId="0" xfId="0" applyFont="1" applyBorder="1" applyAlignment="1">
      <alignment horizontal="center" vertical="center"/>
    </xf>
    <xf numFmtId="0" fontId="52" fillId="0" borderId="0" xfId="0" applyFont="1" applyBorder="1" applyAlignment="1">
      <alignment horizontal="center" vertical="center"/>
    </xf>
    <xf numFmtId="0" fontId="54" fillId="0" borderId="10" xfId="0" applyFont="1" applyBorder="1" applyAlignment="1">
      <alignment horizontal="left" vertical="center"/>
    </xf>
    <xf numFmtId="0" fontId="31" fillId="0" borderId="2" xfId="0" applyNumberFormat="1" applyFont="1" applyFill="1" applyBorder="1" applyAlignment="1" applyProtection="1">
      <alignment horizontal="center" vertical="center" wrapText="1"/>
    </xf>
    <xf numFmtId="0" fontId="31" fillId="0" borderId="9" xfId="0" applyNumberFormat="1" applyFont="1" applyFill="1" applyBorder="1" applyAlignment="1" applyProtection="1">
      <alignment horizontal="center" vertical="center" wrapText="1"/>
    </xf>
    <xf numFmtId="0" fontId="31" fillId="0" borderId="23"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xf>
    <xf numFmtId="0" fontId="31" fillId="0" borderId="3" xfId="0" applyNumberFormat="1" applyFont="1" applyFill="1" applyBorder="1" applyAlignment="1" applyProtection="1">
      <alignment horizontal="center" vertical="center" wrapText="1"/>
    </xf>
    <xf numFmtId="0" fontId="34" fillId="0" borderId="11" xfId="0" applyNumberFormat="1" applyFont="1" applyFill="1" applyBorder="1" applyAlignment="1" applyProtection="1">
      <alignment horizontal="center" vertical="center"/>
    </xf>
    <xf numFmtId="0" fontId="47" fillId="0" borderId="13" xfId="0" applyNumberFormat="1" applyFont="1" applyFill="1" applyBorder="1" applyAlignment="1" applyProtection="1">
      <alignment horizontal="center" vertical="center"/>
    </xf>
    <xf numFmtId="180" fontId="29" fillId="0" borderId="9" xfId="0" applyNumberFormat="1" applyFont="1" applyBorder="1" applyAlignment="1">
      <alignment horizontal="center" vertical="center" wrapText="1"/>
    </xf>
    <xf numFmtId="180" fontId="29" fillId="0" borderId="3" xfId="0" applyNumberFormat="1" applyFont="1" applyBorder="1" applyAlignment="1">
      <alignment horizontal="center" vertical="center" wrapText="1"/>
    </xf>
    <xf numFmtId="180" fontId="29" fillId="0" borderId="34"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11" xfId="0" applyNumberFormat="1" applyFont="1" applyBorder="1" applyAlignment="1">
      <alignment horizontal="center" vertical="center"/>
    </xf>
    <xf numFmtId="180" fontId="29" fillId="0" borderId="11" xfId="0" applyNumberFormat="1" applyFont="1" applyBorder="1" applyAlignment="1">
      <alignment horizontal="center" vertical="center" wrapText="1"/>
    </xf>
    <xf numFmtId="176" fontId="40" fillId="0" borderId="0" xfId="0" applyNumberFormat="1" applyFont="1" applyBorder="1" applyAlignment="1">
      <alignment horizontal="center" vertical="center" wrapText="1"/>
    </xf>
    <xf numFmtId="180" fontId="29" fillId="0" borderId="2" xfId="0" applyNumberFormat="1" applyFont="1" applyBorder="1" applyAlignment="1">
      <alignment horizontal="center" vertical="center" wrapText="1"/>
    </xf>
    <xf numFmtId="49" fontId="34" fillId="0" borderId="2"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21" xfId="0" applyNumberFormat="1" applyFont="1" applyBorder="1" applyAlignment="1">
      <alignment horizontal="center" vertical="center"/>
    </xf>
    <xf numFmtId="180" fontId="29" fillId="0" borderId="23" xfId="0" applyNumberFormat="1" applyFont="1" applyBorder="1" applyAlignment="1">
      <alignment horizontal="center" vertical="center" wrapText="1"/>
    </xf>
    <xf numFmtId="49" fontId="0" fillId="0" borderId="33" xfId="0" applyNumberFormat="1" applyBorder="1" applyAlignment="1">
      <alignment horizontal="center" vertical="center"/>
    </xf>
    <xf numFmtId="49" fontId="0" fillId="0" borderId="3" xfId="0" applyNumberFormat="1" applyBorder="1" applyAlignment="1">
      <alignment horizontal="center" vertical="center"/>
    </xf>
    <xf numFmtId="49" fontId="0" fillId="0" borderId="34" xfId="0" applyNumberFormat="1" applyBorder="1" applyAlignment="1">
      <alignment horizontal="center" vertical="center"/>
    </xf>
    <xf numFmtId="49" fontId="0" fillId="0" borderId="2" xfId="0" applyNumberFormat="1" applyBorder="1" applyAlignment="1">
      <alignment horizontal="center" vertical="center"/>
    </xf>
    <xf numFmtId="180" fontId="43" fillId="0" borderId="2" xfId="0" applyNumberFormat="1" applyFont="1" applyBorder="1" applyAlignment="1">
      <alignment horizontal="center" vertical="center" wrapText="1"/>
    </xf>
    <xf numFmtId="180" fontId="33" fillId="0" borderId="2" xfId="0" applyNumberFormat="1" applyFont="1" applyBorder="1" applyAlignment="1">
      <alignment horizontal="center" vertical="center" wrapText="1"/>
    </xf>
    <xf numFmtId="180" fontId="29" fillId="0" borderId="0" xfId="0" applyNumberFormat="1" applyFont="1" applyBorder="1" applyAlignment="1">
      <alignment horizontal="center" vertical="center" wrapText="1"/>
    </xf>
    <xf numFmtId="49" fontId="34" fillId="0" borderId="9" xfId="0" applyNumberFormat="1" applyFont="1" applyBorder="1" applyAlignment="1">
      <alignment horizontal="center" vertical="center"/>
    </xf>
    <xf numFmtId="49" fontId="34" fillId="0" borderId="3" xfId="0" applyNumberFormat="1" applyFont="1" applyBorder="1" applyAlignment="1">
      <alignment horizontal="center" vertical="center"/>
    </xf>
    <xf numFmtId="49" fontId="34" fillId="0" borderId="23" xfId="0" applyNumberFormat="1" applyFont="1" applyBorder="1" applyAlignment="1">
      <alignment horizontal="center" vertical="center"/>
    </xf>
    <xf numFmtId="49" fontId="0" fillId="0" borderId="9" xfId="0" applyNumberFormat="1" applyBorder="1" applyAlignment="1">
      <alignment horizontal="center" vertical="center"/>
    </xf>
    <xf numFmtId="49" fontId="0" fillId="0" borderId="23" xfId="0" applyNumberFormat="1" applyBorder="1" applyAlignment="1">
      <alignment horizontal="center" vertical="center"/>
    </xf>
    <xf numFmtId="180" fontId="33" fillId="0" borderId="0" xfId="0" applyNumberFormat="1" applyFont="1" applyBorder="1" applyAlignment="1">
      <alignment horizontal="center" vertical="center" wrapText="1"/>
    </xf>
    <xf numFmtId="180" fontId="42" fillId="0" borderId="18" xfId="0" applyNumberFormat="1" applyFont="1" applyBorder="1" applyAlignment="1">
      <alignment horizontal="center" vertical="center" wrapText="1"/>
    </xf>
    <xf numFmtId="180" fontId="30" fillId="0" borderId="11" xfId="0" applyNumberFormat="1" applyFont="1" applyBorder="1" applyAlignment="1">
      <alignment horizontal="center" vertical="center" wrapText="1"/>
    </xf>
    <xf numFmtId="180" fontId="30" fillId="0" borderId="12" xfId="0" applyNumberFormat="1" applyFont="1" applyBorder="1" applyAlignment="1">
      <alignment horizontal="center" vertical="center" wrapText="1"/>
    </xf>
    <xf numFmtId="180" fontId="30" fillId="0" borderId="13" xfId="0" applyNumberFormat="1" applyFont="1" applyBorder="1" applyAlignment="1">
      <alignment horizontal="center" vertical="center" wrapText="1"/>
    </xf>
    <xf numFmtId="180" fontId="29" fillId="0" borderId="13" xfId="0" applyNumberFormat="1" applyFont="1" applyBorder="1" applyAlignment="1">
      <alignment horizontal="center" vertical="center" wrapText="1"/>
    </xf>
    <xf numFmtId="0" fontId="34" fillId="0" borderId="2" xfId="0" applyFont="1" applyFill="1" applyBorder="1" applyAlignment="1">
      <alignment horizontal="center" vertical="center"/>
    </xf>
    <xf numFmtId="180" fontId="33" fillId="0" borderId="11" xfId="0" applyNumberFormat="1" applyFont="1" applyBorder="1" applyAlignment="1">
      <alignment horizontal="center" vertical="center" wrapText="1"/>
    </xf>
    <xf numFmtId="180" fontId="33" fillId="0" borderId="13" xfId="0" applyNumberFormat="1" applyFont="1" applyBorder="1" applyAlignment="1">
      <alignment horizontal="center" vertical="center"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178" fontId="38" fillId="0" borderId="11" xfId="6" applyNumberFormat="1" applyFont="1" applyFill="1" applyBorder="1" applyAlignment="1">
      <alignment horizontal="center" vertical="center"/>
    </xf>
    <xf numFmtId="178" fontId="38" fillId="0" borderId="13" xfId="6" applyNumberFormat="1" applyFont="1" applyFill="1" applyBorder="1" applyAlignment="1">
      <alignment horizontal="center" vertical="center"/>
    </xf>
    <xf numFmtId="180" fontId="33" fillId="0" borderId="20" xfId="0" applyNumberFormat="1" applyFont="1" applyBorder="1" applyAlignment="1">
      <alignment horizontal="center" vertical="center" wrapText="1"/>
    </xf>
    <xf numFmtId="180" fontId="28" fillId="0" borderId="1" xfId="0" applyNumberFormat="1" applyFont="1" applyBorder="1" applyAlignment="1">
      <alignment horizontal="center" vertical="center" wrapText="1"/>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wrapText="1"/>
    </xf>
    <xf numFmtId="0" fontId="27" fillId="0" borderId="10" xfId="0" applyNumberFormat="1" applyFont="1" applyFill="1" applyBorder="1" applyAlignment="1" applyProtection="1">
      <alignment horizontal="left"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21" fillId="0" borderId="4" xfId="0" applyFont="1" applyBorder="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2" fillId="0" borderId="2"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10" fillId="0" borderId="2" xfId="0" applyFont="1" applyBorder="1" applyAlignment="1">
      <alignment horizontal="center" vertical="center" wrapText="1"/>
    </xf>
  </cellXfs>
  <cellStyles count="7">
    <cellStyle name="Normal" xfId="1"/>
    <cellStyle name="Normal 2" xfId="2"/>
    <cellStyle name="常规" xfId="0" builtinId="0"/>
    <cellStyle name="常规 2" xfId="3"/>
    <cellStyle name="常规 3" xfId="4"/>
    <cellStyle name="常规 4" xfId="5"/>
    <cellStyle name="适中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405975</xdr:colOff>
      <xdr:row>25</xdr:row>
      <xdr:rowOff>2475</xdr:rowOff>
    </xdr:from>
    <xdr:to>
      <xdr:col>1</xdr:col>
      <xdr:colOff>1767408</xdr:colOff>
      <xdr:row>25</xdr:row>
      <xdr:rowOff>271068</xdr:rowOff>
    </xdr:to>
    <xdr:sp macro="" textlink="">
      <xdr:nvSpPr>
        <xdr:cNvPr id="402706" name="矩形 1"/>
        <xdr:cNvSpPr/>
      </xdr:nvSpPr>
      <xdr:spPr>
        <a:xfrm rot="840000">
          <a:off x="872700" y="8216835"/>
          <a:ext cx="1361482" cy="0"/>
        </a:xfrm>
        <a:prstGeom prst="rect">
          <a:avLst/>
        </a:prstGeom>
        <a:noFill/>
      </xdr:spPr>
    </xdr:sp>
    <xdr:clientData/>
  </xdr:twoCellAnchor>
  <xdr:twoCellAnchor>
    <xdr:from>
      <xdr:col>1</xdr:col>
      <xdr:colOff>83083</xdr:colOff>
      <xdr:row>44</xdr:row>
      <xdr:rowOff>232697</xdr:rowOff>
    </xdr:from>
    <xdr:to>
      <xdr:col>2</xdr:col>
      <xdr:colOff>928687</xdr:colOff>
      <xdr:row>45</xdr:row>
      <xdr:rowOff>179474</xdr:rowOff>
    </xdr:to>
    <xdr:sp macro="" textlink="">
      <xdr:nvSpPr>
        <xdr:cNvPr id="402707" name="矩形 3"/>
        <xdr:cNvSpPr/>
      </xdr:nvSpPr>
      <xdr:spPr>
        <a:xfrm rot="840000">
          <a:off x="549808" y="14467492"/>
          <a:ext cx="2712749" cy="316865"/>
        </a:xfrm>
        <a:prstGeom prst="rect">
          <a:avLst/>
        </a:prstGeom>
        <a:noFill/>
      </xdr:spPr>
    </xdr:sp>
    <xdr:clientData/>
  </xdr:twoCellAnchor>
  <xdr:twoCellAnchor>
    <xdr:from>
      <xdr:col>1</xdr:col>
      <xdr:colOff>196378</xdr:colOff>
      <xdr:row>113</xdr:row>
      <xdr:rowOff>246313</xdr:rowOff>
    </xdr:from>
    <xdr:to>
      <xdr:col>2</xdr:col>
      <xdr:colOff>1098946</xdr:colOff>
      <xdr:row>114</xdr:row>
      <xdr:rowOff>196802</xdr:rowOff>
    </xdr:to>
    <xdr:sp macro="" textlink="">
      <xdr:nvSpPr>
        <xdr:cNvPr id="402708" name="矩形 5"/>
        <xdr:cNvSpPr/>
      </xdr:nvSpPr>
      <xdr:spPr>
        <a:xfrm rot="1515082">
          <a:off x="663103" y="36321933"/>
          <a:ext cx="2769713" cy="316865"/>
        </a:xfrm>
        <a:prstGeom prst="rect">
          <a:avLst/>
        </a:prstGeom>
        <a:noFill/>
      </xdr:spPr>
    </xdr:sp>
    <xdr:clientData/>
  </xdr:twoCellAnchor>
  <xdr:twoCellAnchor>
    <xdr:from>
      <xdr:col>1</xdr:col>
      <xdr:colOff>430522</xdr:colOff>
      <xdr:row>148</xdr:row>
      <xdr:rowOff>232697</xdr:rowOff>
    </xdr:from>
    <xdr:to>
      <xdr:col>2</xdr:col>
      <xdr:colOff>1300162</xdr:colOff>
      <xdr:row>149</xdr:row>
      <xdr:rowOff>184425</xdr:rowOff>
    </xdr:to>
    <xdr:sp macro="" textlink="">
      <xdr:nvSpPr>
        <xdr:cNvPr id="402709" name="矩形 6"/>
        <xdr:cNvSpPr/>
      </xdr:nvSpPr>
      <xdr:spPr>
        <a:xfrm rot="840000">
          <a:off x="897247" y="47424627"/>
          <a:ext cx="2736785" cy="316865"/>
        </a:xfrm>
        <a:prstGeom prst="rect">
          <a:avLst/>
        </a:prstGeom>
        <a:noFill/>
      </xdr:spPr>
    </xdr:sp>
    <xdr:clientData/>
  </xdr:twoCellAnchor>
  <xdr:twoCellAnchor>
    <xdr:from>
      <xdr:col>0</xdr:col>
      <xdr:colOff>226367</xdr:colOff>
      <xdr:row>78</xdr:row>
      <xdr:rowOff>37132</xdr:rowOff>
    </xdr:from>
    <xdr:to>
      <xdr:col>2</xdr:col>
      <xdr:colOff>1957982</xdr:colOff>
      <xdr:row>78</xdr:row>
      <xdr:rowOff>302011</xdr:rowOff>
    </xdr:to>
    <xdr:sp macro="" textlink="">
      <xdr:nvSpPr>
        <xdr:cNvPr id="402710" name="矩形 7"/>
        <xdr:cNvSpPr/>
      </xdr:nvSpPr>
      <xdr:spPr>
        <a:xfrm rot="840000">
          <a:off x="226367" y="25022477"/>
          <a:ext cx="4065485" cy="0"/>
        </a:xfrm>
        <a:prstGeom prst="rect">
          <a:avLst/>
        </a:prstGeom>
        <a:noFill/>
      </xdr:spPr>
    </xdr:sp>
    <xdr:clientData/>
  </xdr:twoCellAnchor>
  <xdr:twoCellAnchor>
    <xdr:from>
      <xdr:col>0</xdr:col>
      <xdr:colOff>244264</xdr:colOff>
      <xdr:row>6</xdr:row>
      <xdr:rowOff>167096</xdr:rowOff>
    </xdr:from>
    <xdr:to>
      <xdr:col>2</xdr:col>
      <xdr:colOff>957708</xdr:colOff>
      <xdr:row>7</xdr:row>
      <xdr:rowOff>115111</xdr:rowOff>
    </xdr:to>
    <xdr:sp macro="" textlink="">
      <xdr:nvSpPr>
        <xdr:cNvPr id="402711" name="矩形 1"/>
        <xdr:cNvSpPr/>
      </xdr:nvSpPr>
      <xdr:spPr>
        <a:xfrm rot="11451599" flipV="1">
          <a:off x="244264" y="2361021"/>
          <a:ext cx="3047314" cy="316865"/>
        </a:xfrm>
        <a:prstGeom prst="rect">
          <a:avLst/>
        </a:prstGeom>
        <a:noFill/>
      </xdr:spPr>
    </xdr:sp>
    <xdr:clientData/>
  </xdr:twoCellAnchor>
  <xdr:twoCellAnchor>
    <xdr:from>
      <xdr:col>1</xdr:col>
      <xdr:colOff>815726</xdr:colOff>
      <xdr:row>30</xdr:row>
      <xdr:rowOff>176998</xdr:rowOff>
    </xdr:from>
    <xdr:to>
      <xdr:col>1</xdr:col>
      <xdr:colOff>1004552</xdr:colOff>
      <xdr:row>31</xdr:row>
      <xdr:rowOff>125013</xdr:rowOff>
    </xdr:to>
    <xdr:sp macro="" textlink="">
      <xdr:nvSpPr>
        <xdr:cNvPr id="402712" name="矩形 2"/>
        <xdr:cNvSpPr/>
      </xdr:nvSpPr>
      <xdr:spPr>
        <a:xfrm rot="840000">
          <a:off x="1282451" y="9975683"/>
          <a:ext cx="188875" cy="316865"/>
        </a:xfrm>
        <a:prstGeom prst="rect">
          <a:avLst/>
        </a:prstGeom>
        <a:noFill/>
      </xdr:spPr>
    </xdr:sp>
    <xdr:clientData/>
  </xdr:twoCellAnchor>
  <xdr:twoCellAnchor>
    <xdr:from>
      <xdr:col>1</xdr:col>
      <xdr:colOff>968675</xdr:colOff>
      <xdr:row>98</xdr:row>
      <xdr:rowOff>116348</xdr:rowOff>
    </xdr:from>
    <xdr:to>
      <xdr:col>1</xdr:col>
      <xdr:colOff>1157501</xdr:colOff>
      <xdr:row>99</xdr:row>
      <xdr:rowOff>64363</xdr:rowOff>
    </xdr:to>
    <xdr:sp macro="" textlink="">
      <xdr:nvSpPr>
        <xdr:cNvPr id="402713" name="矩形 5"/>
        <xdr:cNvSpPr/>
      </xdr:nvSpPr>
      <xdr:spPr>
        <a:xfrm rot="1515082">
          <a:off x="1435400" y="31438993"/>
          <a:ext cx="188875" cy="316865"/>
        </a:xfrm>
        <a:prstGeom prst="rect">
          <a:avLst/>
        </a:prstGeom>
        <a:noFill/>
      </xdr:spPr>
    </xdr:sp>
    <xdr:clientData/>
  </xdr:twoCellAnchor>
  <xdr:twoCellAnchor>
    <xdr:from>
      <xdr:col>2</xdr:col>
      <xdr:colOff>1008012</xdr:colOff>
      <xdr:row>57</xdr:row>
      <xdr:rowOff>202991</xdr:rowOff>
    </xdr:from>
    <xdr:to>
      <xdr:col>5</xdr:col>
      <xdr:colOff>304883</xdr:colOff>
      <xdr:row>58</xdr:row>
      <xdr:rowOff>151005</xdr:rowOff>
    </xdr:to>
    <xdr:sp macro="" textlink="">
      <xdr:nvSpPr>
        <xdr:cNvPr id="402714" name="矩形 7"/>
        <xdr:cNvSpPr/>
      </xdr:nvSpPr>
      <xdr:spPr>
        <a:xfrm rot="855814">
          <a:off x="3341637" y="18557031"/>
          <a:ext cx="2497852" cy="316865"/>
        </a:xfrm>
        <a:prstGeom prst="rect">
          <a:avLst/>
        </a:prstGeom>
        <a:noFill/>
      </xdr:spPr>
    </xdr:sp>
    <xdr:clientData/>
  </xdr:twoCellAnchor>
  <xdr:twoCellAnchor>
    <xdr:from>
      <xdr:col>1</xdr:col>
      <xdr:colOff>638230</xdr:colOff>
      <xdr:row>105</xdr:row>
      <xdr:rowOff>176998</xdr:rowOff>
    </xdr:from>
    <xdr:to>
      <xdr:col>1</xdr:col>
      <xdr:colOff>827056</xdr:colOff>
      <xdr:row>106</xdr:row>
      <xdr:rowOff>123775</xdr:rowOff>
    </xdr:to>
    <xdr:sp macro="" textlink="">
      <xdr:nvSpPr>
        <xdr:cNvPr id="402715" name="矩形 8"/>
        <xdr:cNvSpPr/>
      </xdr:nvSpPr>
      <xdr:spPr>
        <a:xfrm rot="1874877">
          <a:off x="1104955" y="33717698"/>
          <a:ext cx="188875" cy="316865"/>
        </a:xfrm>
        <a:prstGeom prst="rect">
          <a:avLst/>
        </a:prstGeom>
        <a:noFill/>
      </xdr:spPr>
    </xdr:sp>
    <xdr:clientData/>
  </xdr:twoCellAnchor>
  <xdr:twoCellAnchor>
    <xdr:from>
      <xdr:col>0</xdr:col>
      <xdr:colOff>439675</xdr:colOff>
      <xdr:row>139</xdr:row>
      <xdr:rowOff>81691</xdr:rowOff>
    </xdr:from>
    <xdr:to>
      <xdr:col>2</xdr:col>
      <xdr:colOff>750689</xdr:colOff>
      <xdr:row>140</xdr:row>
      <xdr:rowOff>32181</xdr:rowOff>
    </xdr:to>
    <xdr:sp macro="" textlink="">
      <xdr:nvSpPr>
        <xdr:cNvPr id="402716" name="矩形 6"/>
        <xdr:cNvSpPr/>
      </xdr:nvSpPr>
      <xdr:spPr>
        <a:xfrm rot="840000">
          <a:off x="439675" y="44421836"/>
          <a:ext cx="2644884" cy="316865"/>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470678</xdr:colOff>
      <xdr:row>10</xdr:row>
      <xdr:rowOff>25992</xdr:rowOff>
    </xdr:from>
    <xdr:to>
      <xdr:col>3</xdr:col>
      <xdr:colOff>664210</xdr:colOff>
      <xdr:row>10</xdr:row>
      <xdr:rowOff>289634</xdr:rowOff>
    </xdr:to>
    <xdr:sp macro="" textlink="">
      <xdr:nvSpPr>
        <xdr:cNvPr id="411710" name="矩形 1"/>
        <xdr:cNvSpPr/>
      </xdr:nvSpPr>
      <xdr:spPr>
        <a:xfrm rot="840000">
          <a:off x="2604278" y="3494362"/>
          <a:ext cx="193756" cy="0"/>
        </a:xfrm>
        <a:prstGeom prst="rect">
          <a:avLst/>
        </a:prstGeom>
        <a:noFill/>
      </xdr:spPr>
    </xdr:sp>
    <xdr:clientData/>
  </xdr:twoCellAnchor>
  <xdr:twoCellAnchor>
    <xdr:from>
      <xdr:col>3</xdr:col>
      <xdr:colOff>470678</xdr:colOff>
      <xdr:row>58</xdr:row>
      <xdr:rowOff>266117</xdr:rowOff>
    </xdr:from>
    <xdr:to>
      <xdr:col>6</xdr:col>
      <xdr:colOff>651057</xdr:colOff>
      <xdr:row>59</xdr:row>
      <xdr:rowOff>276019</xdr:rowOff>
    </xdr:to>
    <xdr:sp macro="" textlink="">
      <xdr:nvSpPr>
        <xdr:cNvPr id="411711" name="矩形 2"/>
        <xdr:cNvSpPr/>
      </xdr:nvSpPr>
      <xdr:spPr>
        <a:xfrm rot="653032">
          <a:off x="2604278" y="18944007"/>
          <a:ext cx="2381109" cy="316865"/>
        </a:xfrm>
        <a:prstGeom prst="rect">
          <a:avLst/>
        </a:prstGeom>
        <a:noFill/>
      </xdr:spPr>
    </xdr:sp>
    <xdr:clientData/>
  </xdr:twoCellAnchor>
  <xdr:twoCellAnchor>
    <xdr:from>
      <xdr:col>3</xdr:col>
      <xdr:colOff>893443</xdr:colOff>
      <xdr:row>107</xdr:row>
      <xdr:rowOff>230222</xdr:rowOff>
    </xdr:from>
    <xdr:to>
      <xdr:col>7</xdr:col>
      <xdr:colOff>522851</xdr:colOff>
      <xdr:row>108</xdr:row>
      <xdr:rowOff>176998</xdr:rowOff>
    </xdr:to>
    <xdr:sp macro="" textlink="">
      <xdr:nvSpPr>
        <xdr:cNvPr id="411712" name="矩形 3"/>
        <xdr:cNvSpPr/>
      </xdr:nvSpPr>
      <xdr:spPr>
        <a:xfrm rot="840000">
          <a:off x="3027043" y="34434497"/>
          <a:ext cx="2496958" cy="316865"/>
        </a:xfrm>
        <a:prstGeom prst="rect">
          <a:avLst/>
        </a:prstGeom>
        <a:noFill/>
      </xdr:spPr>
    </xdr:sp>
    <xdr:clientData/>
  </xdr:twoCellAnchor>
  <xdr:twoCellAnchor>
    <xdr:from>
      <xdr:col>4</xdr:col>
      <xdr:colOff>103221</xdr:colOff>
      <xdr:row>190</xdr:row>
      <xdr:rowOff>261166</xdr:rowOff>
    </xdr:from>
    <xdr:to>
      <xdr:col>4</xdr:col>
      <xdr:colOff>299870</xdr:colOff>
      <xdr:row>191</xdr:row>
      <xdr:rowOff>209180</xdr:rowOff>
    </xdr:to>
    <xdr:sp macro="" textlink="">
      <xdr:nvSpPr>
        <xdr:cNvPr id="411713" name="矩形 4"/>
        <xdr:cNvSpPr/>
      </xdr:nvSpPr>
      <xdr:spPr>
        <a:xfrm rot="840000">
          <a:off x="3170271" y="60765236"/>
          <a:ext cx="196971" cy="316865"/>
        </a:xfrm>
        <a:prstGeom prst="rect">
          <a:avLst/>
        </a:prstGeom>
        <a:noFill/>
      </xdr:spPr>
    </xdr:sp>
    <xdr:clientData/>
  </xdr:twoCellAnchor>
  <xdr:twoCellAnchor>
    <xdr:from>
      <xdr:col>3</xdr:col>
      <xdr:colOff>625692</xdr:colOff>
      <xdr:row>261</xdr:row>
      <xdr:rowOff>18566</xdr:rowOff>
    </xdr:from>
    <xdr:to>
      <xdr:col>7</xdr:col>
      <xdr:colOff>204127</xdr:colOff>
      <xdr:row>261</xdr:row>
      <xdr:rowOff>287158</xdr:rowOff>
    </xdr:to>
    <xdr:sp macro="" textlink="">
      <xdr:nvSpPr>
        <xdr:cNvPr id="411714" name="矩形 5"/>
        <xdr:cNvSpPr/>
      </xdr:nvSpPr>
      <xdr:spPr>
        <a:xfrm rot="840000">
          <a:off x="2759292" y="83020051"/>
          <a:ext cx="2445985" cy="0"/>
        </a:xfrm>
        <a:prstGeom prst="rect">
          <a:avLst/>
        </a:prstGeom>
        <a:noFill/>
      </xdr:spPr>
    </xdr:sp>
    <xdr:clientData/>
  </xdr:twoCellAnchor>
  <xdr:twoCellAnchor>
    <xdr:from>
      <xdr:col>5</xdr:col>
      <xdr:colOff>45550</xdr:colOff>
      <xdr:row>316</xdr:row>
      <xdr:rowOff>147292</xdr:rowOff>
    </xdr:from>
    <xdr:to>
      <xdr:col>5</xdr:col>
      <xdr:colOff>246961</xdr:colOff>
      <xdr:row>317</xdr:row>
      <xdr:rowOff>94069</xdr:rowOff>
    </xdr:to>
    <xdr:sp macro="" textlink="">
      <xdr:nvSpPr>
        <xdr:cNvPr id="411715" name="矩形 6"/>
        <xdr:cNvSpPr/>
      </xdr:nvSpPr>
      <xdr:spPr>
        <a:xfrm rot="840000">
          <a:off x="3846025" y="100576352"/>
          <a:ext cx="201810" cy="316865"/>
        </a:xfrm>
        <a:prstGeom prst="rect">
          <a:avLst/>
        </a:prstGeom>
        <a:noFill/>
      </xdr:spPr>
    </xdr:sp>
    <xdr:clientData/>
  </xdr:twoCellAnchor>
  <xdr:twoCellAnchor>
    <xdr:from>
      <xdr:col>3</xdr:col>
      <xdr:colOff>266811</xdr:colOff>
      <xdr:row>402</xdr:row>
      <xdr:rowOff>0</xdr:rowOff>
    </xdr:from>
    <xdr:to>
      <xdr:col>6</xdr:col>
      <xdr:colOff>708356</xdr:colOff>
      <xdr:row>402</xdr:row>
      <xdr:rowOff>266117</xdr:rowOff>
    </xdr:to>
    <xdr:sp macro="" textlink="">
      <xdr:nvSpPr>
        <xdr:cNvPr id="411716" name="矩形 7"/>
        <xdr:cNvSpPr/>
      </xdr:nvSpPr>
      <xdr:spPr>
        <a:xfrm rot="840000">
          <a:off x="2400411" y="127679450"/>
          <a:ext cx="2642275" cy="0"/>
        </a:xfrm>
        <a:prstGeom prst="rect">
          <a:avLst/>
        </a:prstGeom>
        <a:noFill/>
      </xdr:spPr>
    </xdr:sp>
    <xdr:clientData/>
  </xdr:twoCellAnchor>
  <xdr:twoCellAnchor>
    <xdr:from>
      <xdr:col>4</xdr:col>
      <xdr:colOff>103221</xdr:colOff>
      <xdr:row>467</xdr:row>
      <xdr:rowOff>261166</xdr:rowOff>
    </xdr:from>
    <xdr:to>
      <xdr:col>4</xdr:col>
      <xdr:colOff>299870</xdr:colOff>
      <xdr:row>468</xdr:row>
      <xdr:rowOff>209180</xdr:rowOff>
    </xdr:to>
    <xdr:sp macro="" textlink="">
      <xdr:nvSpPr>
        <xdr:cNvPr id="411717" name="矩形 8"/>
        <xdr:cNvSpPr/>
      </xdr:nvSpPr>
      <xdr:spPr>
        <a:xfrm rot="840000">
          <a:off x="3170271" y="148536841"/>
          <a:ext cx="196971" cy="316865"/>
        </a:xfrm>
        <a:prstGeom prst="rect">
          <a:avLst/>
        </a:prstGeom>
        <a:noFill/>
      </xdr:spPr>
    </xdr:sp>
    <xdr:clientData/>
  </xdr:twoCellAnchor>
  <xdr:twoCellAnchor>
    <xdr:from>
      <xdr:col>3</xdr:col>
      <xdr:colOff>169105</xdr:colOff>
      <xdr:row>530</xdr:row>
      <xdr:rowOff>303249</xdr:rowOff>
    </xdr:from>
    <xdr:to>
      <xdr:col>6</xdr:col>
      <xdr:colOff>717667</xdr:colOff>
      <xdr:row>531</xdr:row>
      <xdr:rowOff>250026</xdr:rowOff>
    </xdr:to>
    <xdr:sp macro="" textlink="">
      <xdr:nvSpPr>
        <xdr:cNvPr id="411718" name="矩形 9"/>
        <xdr:cNvSpPr/>
      </xdr:nvSpPr>
      <xdr:spPr>
        <a:xfrm rot="840000">
          <a:off x="2302705" y="168541419"/>
          <a:ext cx="2749292" cy="316865"/>
        </a:xfrm>
        <a:prstGeom prst="rect">
          <a:avLst/>
        </a:prstGeom>
        <a:noFill/>
      </xdr:spPr>
    </xdr:sp>
    <xdr:clientData/>
  </xdr:twoCellAnchor>
  <xdr:twoCellAnchor>
    <xdr:from>
      <xdr:col>2</xdr:col>
      <xdr:colOff>867137</xdr:colOff>
      <xdr:row>608</xdr:row>
      <xdr:rowOff>65600</xdr:rowOff>
    </xdr:from>
    <xdr:to>
      <xdr:col>7</xdr:col>
      <xdr:colOff>294372</xdr:colOff>
      <xdr:row>609</xdr:row>
      <xdr:rowOff>13615</xdr:rowOff>
    </xdr:to>
    <xdr:sp macro="" textlink="">
      <xdr:nvSpPr>
        <xdr:cNvPr id="411719" name="矩形 10"/>
        <xdr:cNvSpPr/>
      </xdr:nvSpPr>
      <xdr:spPr>
        <a:xfrm rot="840000">
          <a:off x="2133962" y="193019240"/>
          <a:ext cx="3161560" cy="316865"/>
        </a:xfrm>
        <a:prstGeom prst="rect">
          <a:avLst/>
        </a:prstGeom>
        <a:noFill/>
      </xdr:spPr>
    </xdr:sp>
    <xdr:clientData/>
  </xdr:twoCellAnchor>
  <xdr:twoCellAnchor>
    <xdr:from>
      <xdr:col>3</xdr:col>
      <xdr:colOff>372972</xdr:colOff>
      <xdr:row>660</xdr:row>
      <xdr:rowOff>232697</xdr:rowOff>
    </xdr:from>
    <xdr:to>
      <xdr:col>4</xdr:col>
      <xdr:colOff>617822</xdr:colOff>
      <xdr:row>661</xdr:row>
      <xdr:rowOff>178236</xdr:rowOff>
    </xdr:to>
    <xdr:sp macro="" textlink="">
      <xdr:nvSpPr>
        <xdr:cNvPr id="411720" name="矩形 11"/>
        <xdr:cNvSpPr/>
      </xdr:nvSpPr>
      <xdr:spPr>
        <a:xfrm rot="840000">
          <a:off x="2506572" y="209663317"/>
          <a:ext cx="1178622" cy="316865"/>
        </a:xfrm>
        <a:prstGeom prst="rect">
          <a:avLst/>
        </a:prstGeom>
        <a:noFill/>
      </xdr:spPr>
    </xdr:sp>
    <xdr:clientData/>
  </xdr:twoCellAnchor>
  <xdr:twoCellAnchor>
    <xdr:from>
      <xdr:col>3</xdr:col>
      <xdr:colOff>274327</xdr:colOff>
      <xdr:row>712</xdr:row>
      <xdr:rowOff>222795</xdr:rowOff>
    </xdr:from>
    <xdr:to>
      <xdr:col>6</xdr:col>
      <xdr:colOff>439052</xdr:colOff>
      <xdr:row>713</xdr:row>
      <xdr:rowOff>173285</xdr:rowOff>
    </xdr:to>
    <xdr:sp macro="" textlink="">
      <xdr:nvSpPr>
        <xdr:cNvPr id="411721" name="矩形 12"/>
        <xdr:cNvSpPr/>
      </xdr:nvSpPr>
      <xdr:spPr>
        <a:xfrm rot="840000">
          <a:off x="2407927" y="226130395"/>
          <a:ext cx="2365455" cy="316865"/>
        </a:xfrm>
        <a:prstGeom prst="rect">
          <a:avLst/>
        </a:prstGeom>
        <a:noFill/>
      </xdr:spPr>
    </xdr:sp>
    <xdr:clientData/>
  </xdr:twoCellAnchor>
  <xdr:twoCellAnchor>
    <xdr:from>
      <xdr:col>2</xdr:col>
      <xdr:colOff>591870</xdr:colOff>
      <xdr:row>779</xdr:row>
      <xdr:rowOff>147875</xdr:rowOff>
    </xdr:from>
    <xdr:to>
      <xdr:col>2</xdr:col>
      <xdr:colOff>869956</xdr:colOff>
      <xdr:row>780</xdr:row>
      <xdr:rowOff>71437</xdr:rowOff>
    </xdr:to>
    <xdr:sp macro="" textlink="">
      <xdr:nvSpPr>
        <xdr:cNvPr id="411722" name="矩形 13"/>
        <xdr:cNvSpPr/>
      </xdr:nvSpPr>
      <xdr:spPr>
        <a:xfrm rot="5400000">
          <a:off x="1858695" y="246883475"/>
          <a:ext cx="278219" cy="182880"/>
        </a:xfrm>
        <a:prstGeom prst="rect">
          <a:avLst/>
        </a:prstGeom>
        <a:noFill/>
      </xdr:spPr>
    </xdr:sp>
    <xdr:clientData/>
  </xdr:twoCellAnchor>
  <xdr:twoCellAnchor>
    <xdr:from>
      <xdr:col>4</xdr:col>
      <xdr:colOff>118290</xdr:colOff>
      <xdr:row>779</xdr:row>
      <xdr:rowOff>162877</xdr:rowOff>
    </xdr:from>
    <xdr:to>
      <xdr:col>4</xdr:col>
      <xdr:colOff>400077</xdr:colOff>
      <xdr:row>780</xdr:row>
      <xdr:rowOff>86439</xdr:rowOff>
    </xdr:to>
    <xdr:sp macro="" textlink="">
      <xdr:nvSpPr>
        <xdr:cNvPr id="411723" name="矩形 14"/>
        <xdr:cNvSpPr/>
      </xdr:nvSpPr>
      <xdr:spPr>
        <a:xfrm rot="5400000">
          <a:off x="3185340" y="246898477"/>
          <a:ext cx="282109" cy="182880"/>
        </a:xfrm>
        <a:prstGeom prst="rect">
          <a:avLst/>
        </a:prstGeom>
        <a:noFill/>
      </xdr:spPr>
    </xdr:sp>
    <xdr:clientData/>
  </xdr:twoCellAnchor>
  <xdr:twoCellAnchor>
    <xdr:from>
      <xdr:col>4</xdr:col>
      <xdr:colOff>88152</xdr:colOff>
      <xdr:row>779</xdr:row>
      <xdr:rowOff>173593</xdr:rowOff>
    </xdr:from>
    <xdr:to>
      <xdr:col>4</xdr:col>
      <xdr:colOff>369186</xdr:colOff>
      <xdr:row>780</xdr:row>
      <xdr:rowOff>97155</xdr:rowOff>
    </xdr:to>
    <xdr:sp macro="" textlink="">
      <xdr:nvSpPr>
        <xdr:cNvPr id="411724" name="矩形 15"/>
        <xdr:cNvSpPr/>
      </xdr:nvSpPr>
      <xdr:spPr>
        <a:xfrm rot="5400000">
          <a:off x="3155202" y="246909193"/>
          <a:ext cx="281356" cy="182880"/>
        </a:xfrm>
        <a:prstGeom prst="rect">
          <a:avLst/>
        </a:prstGeom>
        <a:noFill/>
      </xdr:spPr>
    </xdr:sp>
    <xdr:clientData/>
  </xdr:twoCellAnchor>
  <xdr:twoCellAnchor>
    <xdr:from>
      <xdr:col>4</xdr:col>
      <xdr:colOff>122811</xdr:colOff>
      <xdr:row>779</xdr:row>
      <xdr:rowOff>175021</xdr:rowOff>
    </xdr:from>
    <xdr:to>
      <xdr:col>4</xdr:col>
      <xdr:colOff>403845</xdr:colOff>
      <xdr:row>780</xdr:row>
      <xdr:rowOff>97869</xdr:rowOff>
    </xdr:to>
    <xdr:sp macro="" textlink="">
      <xdr:nvSpPr>
        <xdr:cNvPr id="411725" name="矩形 16"/>
        <xdr:cNvSpPr/>
      </xdr:nvSpPr>
      <xdr:spPr>
        <a:xfrm rot="5400000">
          <a:off x="3189861" y="246910621"/>
          <a:ext cx="281356" cy="182880"/>
        </a:xfrm>
        <a:prstGeom prst="rect">
          <a:avLst/>
        </a:prstGeom>
        <a:noFill/>
      </xdr:spPr>
    </xdr:sp>
    <xdr:clientData/>
  </xdr:twoCellAnchor>
  <xdr:twoCellAnchor>
    <xdr:from>
      <xdr:col>4</xdr:col>
      <xdr:colOff>187607</xdr:colOff>
      <xdr:row>779</xdr:row>
      <xdr:rowOff>143589</xdr:rowOff>
    </xdr:from>
    <xdr:to>
      <xdr:col>4</xdr:col>
      <xdr:colOff>468641</xdr:colOff>
      <xdr:row>780</xdr:row>
      <xdr:rowOff>67151</xdr:rowOff>
    </xdr:to>
    <xdr:sp macro="" textlink="">
      <xdr:nvSpPr>
        <xdr:cNvPr id="411726" name="矩形 17"/>
        <xdr:cNvSpPr/>
      </xdr:nvSpPr>
      <xdr:spPr>
        <a:xfrm rot="5400000">
          <a:off x="3254657" y="246879189"/>
          <a:ext cx="281356" cy="182880"/>
        </a:xfrm>
        <a:prstGeom prst="rect">
          <a:avLst/>
        </a:prstGeom>
        <a:noFill/>
      </xdr:spPr>
    </xdr:sp>
    <xdr:clientData/>
  </xdr:twoCellAnchor>
  <xdr:twoCellAnchor>
    <xdr:from>
      <xdr:col>4</xdr:col>
      <xdr:colOff>88152</xdr:colOff>
      <xdr:row>779</xdr:row>
      <xdr:rowOff>173593</xdr:rowOff>
    </xdr:from>
    <xdr:to>
      <xdr:col>4</xdr:col>
      <xdr:colOff>369186</xdr:colOff>
      <xdr:row>780</xdr:row>
      <xdr:rowOff>97155</xdr:rowOff>
    </xdr:to>
    <xdr:sp macro="" textlink="">
      <xdr:nvSpPr>
        <xdr:cNvPr id="411727" name="矩形 18"/>
        <xdr:cNvSpPr/>
      </xdr:nvSpPr>
      <xdr:spPr>
        <a:xfrm rot="5400000">
          <a:off x="3155202" y="246909193"/>
          <a:ext cx="281356" cy="182880"/>
        </a:xfrm>
        <a:prstGeom prst="rect">
          <a:avLst/>
        </a:prstGeom>
        <a:noFill/>
      </xdr:spPr>
    </xdr:sp>
    <xdr:clientData/>
  </xdr:twoCellAnchor>
  <xdr:twoCellAnchor>
    <xdr:from>
      <xdr:col>4</xdr:col>
      <xdr:colOff>88152</xdr:colOff>
      <xdr:row>779</xdr:row>
      <xdr:rowOff>173593</xdr:rowOff>
    </xdr:from>
    <xdr:to>
      <xdr:col>4</xdr:col>
      <xdr:colOff>369186</xdr:colOff>
      <xdr:row>780</xdr:row>
      <xdr:rowOff>97155</xdr:rowOff>
    </xdr:to>
    <xdr:sp macro="" textlink="">
      <xdr:nvSpPr>
        <xdr:cNvPr id="411728" name="矩形 19"/>
        <xdr:cNvSpPr/>
      </xdr:nvSpPr>
      <xdr:spPr>
        <a:xfrm rot="5400000">
          <a:off x="3155202" y="246909193"/>
          <a:ext cx="281356" cy="182880"/>
        </a:xfrm>
        <a:prstGeom prst="rect">
          <a:avLst/>
        </a:prstGeom>
        <a:noFill/>
      </xdr:spPr>
    </xdr:sp>
    <xdr:clientData/>
  </xdr:twoCellAnchor>
  <xdr:twoCellAnchor>
    <xdr:from>
      <xdr:col>4</xdr:col>
      <xdr:colOff>112262</xdr:colOff>
      <xdr:row>779</xdr:row>
      <xdr:rowOff>175021</xdr:rowOff>
    </xdr:from>
    <xdr:to>
      <xdr:col>4</xdr:col>
      <xdr:colOff>394050</xdr:colOff>
      <xdr:row>780</xdr:row>
      <xdr:rowOff>97869</xdr:rowOff>
    </xdr:to>
    <xdr:sp macro="" textlink="">
      <xdr:nvSpPr>
        <xdr:cNvPr id="411729" name="矩形 20"/>
        <xdr:cNvSpPr/>
      </xdr:nvSpPr>
      <xdr:spPr>
        <a:xfrm rot="5400000">
          <a:off x="3179312" y="246910621"/>
          <a:ext cx="282110" cy="182880"/>
        </a:xfrm>
        <a:prstGeom prst="rect">
          <a:avLst/>
        </a:prstGeom>
        <a:noFill/>
      </xdr:spPr>
    </xdr:sp>
    <xdr:clientData/>
  </xdr:twoCellAnchor>
  <xdr:twoCellAnchor>
    <xdr:from>
      <xdr:col>4</xdr:col>
      <xdr:colOff>88152</xdr:colOff>
      <xdr:row>779</xdr:row>
      <xdr:rowOff>173593</xdr:rowOff>
    </xdr:from>
    <xdr:to>
      <xdr:col>4</xdr:col>
      <xdr:colOff>369186</xdr:colOff>
      <xdr:row>780</xdr:row>
      <xdr:rowOff>97155</xdr:rowOff>
    </xdr:to>
    <xdr:sp macro="" textlink="">
      <xdr:nvSpPr>
        <xdr:cNvPr id="411730" name="矩形 21"/>
        <xdr:cNvSpPr/>
      </xdr:nvSpPr>
      <xdr:spPr>
        <a:xfrm rot="5400000">
          <a:off x="3155202" y="246909193"/>
          <a:ext cx="281356" cy="182880"/>
        </a:xfrm>
        <a:prstGeom prst="rect">
          <a:avLst/>
        </a:prstGeom>
        <a:noFill/>
      </xdr:spPr>
    </xdr:sp>
    <xdr:clientData/>
  </xdr:twoCellAnchor>
  <xdr:twoCellAnchor>
    <xdr:from>
      <xdr:col>4</xdr:col>
      <xdr:colOff>108495</xdr:colOff>
      <xdr:row>779</xdr:row>
      <xdr:rowOff>180736</xdr:rowOff>
    </xdr:from>
    <xdr:to>
      <xdr:col>4</xdr:col>
      <xdr:colOff>389529</xdr:colOff>
      <xdr:row>780</xdr:row>
      <xdr:rowOff>104298</xdr:rowOff>
    </xdr:to>
    <xdr:sp macro="" textlink="">
      <xdr:nvSpPr>
        <xdr:cNvPr id="411731" name="矩形 22"/>
        <xdr:cNvSpPr/>
      </xdr:nvSpPr>
      <xdr:spPr>
        <a:xfrm rot="5400000">
          <a:off x="3175545" y="246916336"/>
          <a:ext cx="281356" cy="182880"/>
        </a:xfrm>
        <a:prstGeom prst="rect">
          <a:avLst/>
        </a:prstGeom>
        <a:noFill/>
      </xdr:spPr>
    </xdr:sp>
    <xdr:clientData/>
  </xdr:twoCellAnchor>
  <xdr:twoCellAnchor>
    <xdr:from>
      <xdr:col>4</xdr:col>
      <xdr:colOff>112262</xdr:colOff>
      <xdr:row>779</xdr:row>
      <xdr:rowOff>175021</xdr:rowOff>
    </xdr:from>
    <xdr:to>
      <xdr:col>4</xdr:col>
      <xdr:colOff>394050</xdr:colOff>
      <xdr:row>780</xdr:row>
      <xdr:rowOff>97869</xdr:rowOff>
    </xdr:to>
    <xdr:sp macro="" textlink="">
      <xdr:nvSpPr>
        <xdr:cNvPr id="411732" name="矩形 23"/>
        <xdr:cNvSpPr/>
      </xdr:nvSpPr>
      <xdr:spPr>
        <a:xfrm rot="5400000">
          <a:off x="3179312" y="246910621"/>
          <a:ext cx="282110" cy="182880"/>
        </a:xfrm>
        <a:prstGeom prst="rect">
          <a:avLst/>
        </a:prstGeom>
        <a:noFill/>
      </xdr:spPr>
    </xdr:sp>
    <xdr:clientData/>
  </xdr:twoCellAnchor>
  <xdr:twoCellAnchor>
    <xdr:from>
      <xdr:col>4</xdr:col>
      <xdr:colOff>108495</xdr:colOff>
      <xdr:row>779</xdr:row>
      <xdr:rowOff>180736</xdr:rowOff>
    </xdr:from>
    <xdr:to>
      <xdr:col>4</xdr:col>
      <xdr:colOff>389529</xdr:colOff>
      <xdr:row>780</xdr:row>
      <xdr:rowOff>104298</xdr:rowOff>
    </xdr:to>
    <xdr:sp macro="" textlink="">
      <xdr:nvSpPr>
        <xdr:cNvPr id="411733" name="矩形 24"/>
        <xdr:cNvSpPr/>
      </xdr:nvSpPr>
      <xdr:spPr>
        <a:xfrm rot="5400000">
          <a:off x="3175545" y="246916336"/>
          <a:ext cx="281356" cy="182880"/>
        </a:xfrm>
        <a:prstGeom prst="rect">
          <a:avLst/>
        </a:prstGeom>
        <a:noFill/>
      </xdr:spPr>
    </xdr:sp>
    <xdr:clientData/>
  </xdr:twoCellAnchor>
  <xdr:twoCellAnchor>
    <xdr:from>
      <xdr:col>4</xdr:col>
      <xdr:colOff>121304</xdr:colOff>
      <xdr:row>779</xdr:row>
      <xdr:rowOff>162877</xdr:rowOff>
    </xdr:from>
    <xdr:to>
      <xdr:col>4</xdr:col>
      <xdr:colOff>402338</xdr:colOff>
      <xdr:row>780</xdr:row>
      <xdr:rowOff>86439</xdr:rowOff>
    </xdr:to>
    <xdr:sp macro="" textlink="">
      <xdr:nvSpPr>
        <xdr:cNvPr id="411734" name="矩形 25"/>
        <xdr:cNvSpPr/>
      </xdr:nvSpPr>
      <xdr:spPr>
        <a:xfrm rot="5400000">
          <a:off x="3188354" y="246898477"/>
          <a:ext cx="281356" cy="182880"/>
        </a:xfrm>
        <a:prstGeom prst="rect">
          <a:avLst/>
        </a:prstGeom>
        <a:noFill/>
      </xdr:spPr>
    </xdr:sp>
    <xdr:clientData/>
  </xdr:twoCellAnchor>
  <xdr:twoCellAnchor>
    <xdr:from>
      <xdr:col>4</xdr:col>
      <xdr:colOff>263704</xdr:colOff>
      <xdr:row>779</xdr:row>
      <xdr:rowOff>147161</xdr:rowOff>
    </xdr:from>
    <xdr:to>
      <xdr:col>4</xdr:col>
      <xdr:colOff>545492</xdr:colOff>
      <xdr:row>780</xdr:row>
      <xdr:rowOff>70723</xdr:rowOff>
    </xdr:to>
    <xdr:sp macro="" textlink="">
      <xdr:nvSpPr>
        <xdr:cNvPr id="411735" name="矩形 26"/>
        <xdr:cNvSpPr/>
      </xdr:nvSpPr>
      <xdr:spPr>
        <a:xfrm rot="5400000">
          <a:off x="3330754" y="246882761"/>
          <a:ext cx="282110" cy="182880"/>
        </a:xfrm>
        <a:prstGeom prst="rect">
          <a:avLst/>
        </a:prstGeom>
        <a:noFill/>
      </xdr:spPr>
    </xdr:sp>
    <xdr:clientData/>
  </xdr:twoCellAnchor>
  <xdr:twoCellAnchor>
    <xdr:from>
      <xdr:col>4</xdr:col>
      <xdr:colOff>268978</xdr:colOff>
      <xdr:row>779</xdr:row>
      <xdr:rowOff>139303</xdr:rowOff>
    </xdr:from>
    <xdr:to>
      <xdr:col>4</xdr:col>
      <xdr:colOff>550012</xdr:colOff>
      <xdr:row>780</xdr:row>
      <xdr:rowOff>62865</xdr:rowOff>
    </xdr:to>
    <xdr:sp macro="" textlink="">
      <xdr:nvSpPr>
        <xdr:cNvPr id="411736" name="矩形 27"/>
        <xdr:cNvSpPr/>
      </xdr:nvSpPr>
      <xdr:spPr>
        <a:xfrm rot="5400000">
          <a:off x="3336028" y="246874903"/>
          <a:ext cx="281356" cy="182880"/>
        </a:xfrm>
        <a:prstGeom prst="rect">
          <a:avLst/>
        </a:prstGeom>
        <a:noFill/>
      </xdr:spPr>
    </xdr:sp>
    <xdr:clientData/>
  </xdr:twoCellAnchor>
  <xdr:twoCellAnchor>
    <xdr:from>
      <xdr:col>4</xdr:col>
      <xdr:colOff>268978</xdr:colOff>
      <xdr:row>779</xdr:row>
      <xdr:rowOff>139303</xdr:rowOff>
    </xdr:from>
    <xdr:to>
      <xdr:col>4</xdr:col>
      <xdr:colOff>550012</xdr:colOff>
      <xdr:row>780</xdr:row>
      <xdr:rowOff>62865</xdr:rowOff>
    </xdr:to>
    <xdr:sp macro="" textlink="">
      <xdr:nvSpPr>
        <xdr:cNvPr id="411737" name="矩形 28"/>
        <xdr:cNvSpPr/>
      </xdr:nvSpPr>
      <xdr:spPr>
        <a:xfrm rot="5400000">
          <a:off x="3336028" y="246874903"/>
          <a:ext cx="281356" cy="182880"/>
        </a:xfrm>
        <a:prstGeom prst="rect">
          <a:avLst/>
        </a:prstGeom>
        <a:noFill/>
      </xdr:spPr>
    </xdr:sp>
    <xdr:clientData/>
  </xdr:twoCellAnchor>
  <xdr:twoCellAnchor>
    <xdr:from>
      <xdr:col>4</xdr:col>
      <xdr:colOff>268978</xdr:colOff>
      <xdr:row>779</xdr:row>
      <xdr:rowOff>139303</xdr:rowOff>
    </xdr:from>
    <xdr:to>
      <xdr:col>4</xdr:col>
      <xdr:colOff>550012</xdr:colOff>
      <xdr:row>780</xdr:row>
      <xdr:rowOff>62865</xdr:rowOff>
    </xdr:to>
    <xdr:sp macro="" textlink="">
      <xdr:nvSpPr>
        <xdr:cNvPr id="411738" name="矩形 29"/>
        <xdr:cNvSpPr/>
      </xdr:nvSpPr>
      <xdr:spPr>
        <a:xfrm rot="5400000">
          <a:off x="3336028" y="246874903"/>
          <a:ext cx="281356" cy="182880"/>
        </a:xfrm>
        <a:prstGeom prst="rect">
          <a:avLst/>
        </a:prstGeom>
        <a:noFill/>
      </xdr:spPr>
    </xdr:sp>
    <xdr:clientData/>
  </xdr:twoCellAnchor>
  <xdr:twoCellAnchor>
    <xdr:from>
      <xdr:col>4</xdr:col>
      <xdr:colOff>268978</xdr:colOff>
      <xdr:row>779</xdr:row>
      <xdr:rowOff>139303</xdr:rowOff>
    </xdr:from>
    <xdr:to>
      <xdr:col>4</xdr:col>
      <xdr:colOff>550012</xdr:colOff>
      <xdr:row>780</xdr:row>
      <xdr:rowOff>62865</xdr:rowOff>
    </xdr:to>
    <xdr:sp macro="" textlink="">
      <xdr:nvSpPr>
        <xdr:cNvPr id="411739" name="矩形 30"/>
        <xdr:cNvSpPr/>
      </xdr:nvSpPr>
      <xdr:spPr>
        <a:xfrm rot="5400000">
          <a:off x="3336028" y="246874903"/>
          <a:ext cx="281356" cy="182880"/>
        </a:xfrm>
        <a:prstGeom prst="rect">
          <a:avLst/>
        </a:prstGeom>
        <a:noFill/>
      </xdr:spPr>
    </xdr:sp>
    <xdr:clientData/>
  </xdr:twoCellAnchor>
  <xdr:twoCellAnchor>
    <xdr:from>
      <xdr:col>4</xdr:col>
      <xdr:colOff>103221</xdr:colOff>
      <xdr:row>182</xdr:row>
      <xdr:rowOff>261166</xdr:rowOff>
    </xdr:from>
    <xdr:to>
      <xdr:col>4</xdr:col>
      <xdr:colOff>299870</xdr:colOff>
      <xdr:row>183</xdr:row>
      <xdr:rowOff>209180</xdr:rowOff>
    </xdr:to>
    <xdr:sp macro="" textlink="">
      <xdr:nvSpPr>
        <xdr:cNvPr id="411740" name="矩形 31"/>
        <xdr:cNvSpPr/>
      </xdr:nvSpPr>
      <xdr:spPr>
        <a:xfrm rot="840000">
          <a:off x="3170271" y="58230316"/>
          <a:ext cx="196971" cy="316865"/>
        </a:xfrm>
        <a:prstGeom prst="rect">
          <a:avLst/>
        </a:prstGeom>
        <a:noFill/>
      </xdr:spPr>
    </xdr:sp>
    <xdr:clientData/>
  </xdr:twoCellAnchor>
  <xdr:twoCellAnchor>
    <xdr:from>
      <xdr:col>4</xdr:col>
      <xdr:colOff>263704</xdr:colOff>
      <xdr:row>779</xdr:row>
      <xdr:rowOff>147161</xdr:rowOff>
    </xdr:from>
    <xdr:to>
      <xdr:col>4</xdr:col>
      <xdr:colOff>545492</xdr:colOff>
      <xdr:row>780</xdr:row>
      <xdr:rowOff>70723</xdr:rowOff>
    </xdr:to>
    <xdr:sp macro="" textlink="">
      <xdr:nvSpPr>
        <xdr:cNvPr id="411741" name="矩形 32"/>
        <xdr:cNvSpPr/>
      </xdr:nvSpPr>
      <xdr:spPr>
        <a:xfrm rot="5400000">
          <a:off x="3330754" y="246882761"/>
          <a:ext cx="282110" cy="182880"/>
        </a:xfrm>
        <a:prstGeom prst="rect">
          <a:avLst/>
        </a:prstGeom>
        <a:noFill/>
      </xdr:spPr>
    </xdr:sp>
    <xdr:clientData/>
  </xdr:twoCellAnchor>
  <xdr:twoCellAnchor>
    <xdr:from>
      <xdr:col>7</xdr:col>
      <xdr:colOff>533595</xdr:colOff>
      <xdr:row>10</xdr:row>
      <xdr:rowOff>27230</xdr:rowOff>
    </xdr:from>
    <xdr:to>
      <xdr:col>7</xdr:col>
      <xdr:colOff>730560</xdr:colOff>
      <xdr:row>10</xdr:row>
      <xdr:rowOff>292109</xdr:rowOff>
    </xdr:to>
    <xdr:sp macro="" textlink="">
      <xdr:nvSpPr>
        <xdr:cNvPr id="411742" name="矩形 33"/>
        <xdr:cNvSpPr/>
      </xdr:nvSpPr>
      <xdr:spPr>
        <a:xfrm rot="840000">
          <a:off x="5534220" y="3495600"/>
          <a:ext cx="197490" cy="0"/>
        </a:xfrm>
        <a:prstGeom prst="rect">
          <a:avLst/>
        </a:prstGeom>
        <a:noFill/>
      </xdr:spPr>
    </xdr:sp>
    <xdr:clientData/>
  </xdr:twoCellAnchor>
  <xdr:twoCellAnchor>
    <xdr:from>
      <xdr:col>8</xdr:col>
      <xdr:colOff>0</xdr:colOff>
      <xdr:row>59</xdr:row>
      <xdr:rowOff>0</xdr:rowOff>
    </xdr:from>
    <xdr:to>
      <xdr:col>11</xdr:col>
      <xdr:colOff>197457</xdr:colOff>
      <xdr:row>59</xdr:row>
      <xdr:rowOff>266117</xdr:rowOff>
    </xdr:to>
    <xdr:sp macro="" textlink="">
      <xdr:nvSpPr>
        <xdr:cNvPr id="411743" name="矩形 34"/>
        <xdr:cNvSpPr/>
      </xdr:nvSpPr>
      <xdr:spPr>
        <a:xfrm rot="653032">
          <a:off x="5667375" y="18994755"/>
          <a:ext cx="1798420" cy="0"/>
        </a:xfrm>
        <a:prstGeom prst="rect">
          <a:avLst/>
        </a:prstGeom>
        <a:noFill/>
      </xdr:spPr>
    </xdr:sp>
    <xdr:clientData/>
  </xdr:twoCellAnchor>
  <xdr:twoCellAnchor>
    <xdr:from>
      <xdr:col>8</xdr:col>
      <xdr:colOff>0</xdr:colOff>
      <xdr:row>107</xdr:row>
      <xdr:rowOff>228984</xdr:rowOff>
    </xdr:from>
    <xdr:to>
      <xdr:col>12</xdr:col>
      <xdr:colOff>1134</xdr:colOff>
      <xdr:row>108</xdr:row>
      <xdr:rowOff>175761</xdr:rowOff>
    </xdr:to>
    <xdr:sp macro="" textlink="">
      <xdr:nvSpPr>
        <xdr:cNvPr id="411744" name="矩形 35"/>
        <xdr:cNvSpPr/>
      </xdr:nvSpPr>
      <xdr:spPr>
        <a:xfrm rot="840000">
          <a:off x="5667375" y="34433259"/>
          <a:ext cx="2135553" cy="316865"/>
        </a:xfrm>
        <a:prstGeom prst="rect">
          <a:avLst/>
        </a:prstGeom>
        <a:noFill/>
      </xdr:spPr>
    </xdr:sp>
    <xdr:clientData/>
  </xdr:twoCellAnchor>
  <xdr:twoCellAnchor>
    <xdr:from>
      <xdr:col>7</xdr:col>
      <xdr:colOff>533595</xdr:colOff>
      <xdr:row>182</xdr:row>
      <xdr:rowOff>271068</xdr:rowOff>
    </xdr:from>
    <xdr:to>
      <xdr:col>7</xdr:col>
      <xdr:colOff>731992</xdr:colOff>
      <xdr:row>183</xdr:row>
      <xdr:rowOff>217844</xdr:rowOff>
    </xdr:to>
    <xdr:sp macro="" textlink="">
      <xdr:nvSpPr>
        <xdr:cNvPr id="411745" name="矩形 36"/>
        <xdr:cNvSpPr/>
      </xdr:nvSpPr>
      <xdr:spPr>
        <a:xfrm rot="840000">
          <a:off x="5534220" y="58240218"/>
          <a:ext cx="198922" cy="316865"/>
        </a:xfrm>
        <a:prstGeom prst="rect">
          <a:avLst/>
        </a:prstGeom>
        <a:noFill/>
      </xdr:spPr>
    </xdr:sp>
    <xdr:clientData/>
  </xdr:twoCellAnchor>
  <xdr:twoCellAnchor>
    <xdr:from>
      <xdr:col>8</xdr:col>
      <xdr:colOff>0</xdr:colOff>
      <xdr:row>255</xdr:row>
      <xdr:rowOff>19804</xdr:rowOff>
    </xdr:from>
    <xdr:to>
      <xdr:col>11</xdr:col>
      <xdr:colOff>570244</xdr:colOff>
      <xdr:row>255</xdr:row>
      <xdr:rowOff>287158</xdr:rowOff>
    </xdr:to>
    <xdr:sp macro="" textlink="">
      <xdr:nvSpPr>
        <xdr:cNvPr id="411746" name="矩形 37"/>
        <xdr:cNvSpPr/>
      </xdr:nvSpPr>
      <xdr:spPr>
        <a:xfrm rot="840000">
          <a:off x="5667375" y="81120099"/>
          <a:ext cx="2171207" cy="0"/>
        </a:xfrm>
        <a:prstGeom prst="rect">
          <a:avLst/>
        </a:prstGeom>
        <a:noFill/>
      </xdr:spPr>
    </xdr:sp>
    <xdr:clientData/>
  </xdr:twoCellAnchor>
  <xdr:twoCellAnchor>
    <xdr:from>
      <xdr:col>7</xdr:col>
      <xdr:colOff>533595</xdr:colOff>
      <xdr:row>308</xdr:row>
      <xdr:rowOff>148530</xdr:rowOff>
    </xdr:from>
    <xdr:to>
      <xdr:col>7</xdr:col>
      <xdr:colOff>731992</xdr:colOff>
      <xdr:row>309</xdr:row>
      <xdr:rowOff>95307</xdr:rowOff>
    </xdr:to>
    <xdr:sp macro="" textlink="">
      <xdr:nvSpPr>
        <xdr:cNvPr id="411747" name="矩形 38"/>
        <xdr:cNvSpPr/>
      </xdr:nvSpPr>
      <xdr:spPr>
        <a:xfrm rot="840000">
          <a:off x="5534220" y="98042670"/>
          <a:ext cx="198922" cy="316865"/>
        </a:xfrm>
        <a:prstGeom prst="rect">
          <a:avLst/>
        </a:prstGeom>
        <a:noFill/>
      </xdr:spPr>
    </xdr:sp>
    <xdr:clientData/>
  </xdr:twoCellAnchor>
  <xdr:twoCellAnchor>
    <xdr:from>
      <xdr:col>8</xdr:col>
      <xdr:colOff>0</xdr:colOff>
      <xdr:row>387</xdr:row>
      <xdr:rowOff>0</xdr:rowOff>
    </xdr:from>
    <xdr:to>
      <xdr:col>11</xdr:col>
      <xdr:colOff>570811</xdr:colOff>
      <xdr:row>387</xdr:row>
      <xdr:rowOff>264879</xdr:rowOff>
    </xdr:to>
    <xdr:sp macro="" textlink="">
      <xdr:nvSpPr>
        <xdr:cNvPr id="411748" name="矩形 39"/>
        <xdr:cNvSpPr/>
      </xdr:nvSpPr>
      <xdr:spPr>
        <a:xfrm rot="840000">
          <a:off x="5667375" y="122926475"/>
          <a:ext cx="2171774" cy="0"/>
        </a:xfrm>
        <a:prstGeom prst="rect">
          <a:avLst/>
        </a:prstGeom>
        <a:noFill/>
      </xdr:spPr>
    </xdr:sp>
    <xdr:clientData/>
  </xdr:twoCellAnchor>
  <xdr:twoCellAnchor>
    <xdr:from>
      <xdr:col>7</xdr:col>
      <xdr:colOff>533595</xdr:colOff>
      <xdr:row>463</xdr:row>
      <xdr:rowOff>271068</xdr:rowOff>
    </xdr:from>
    <xdr:to>
      <xdr:col>7</xdr:col>
      <xdr:colOff>731992</xdr:colOff>
      <xdr:row>464</xdr:row>
      <xdr:rowOff>217844</xdr:rowOff>
    </xdr:to>
    <xdr:sp macro="" textlink="">
      <xdr:nvSpPr>
        <xdr:cNvPr id="411749" name="矩形 40"/>
        <xdr:cNvSpPr/>
      </xdr:nvSpPr>
      <xdr:spPr>
        <a:xfrm rot="840000">
          <a:off x="5534220" y="147279283"/>
          <a:ext cx="198922" cy="316865"/>
        </a:xfrm>
        <a:prstGeom prst="rect">
          <a:avLst/>
        </a:prstGeom>
        <a:noFill/>
      </xdr:spPr>
    </xdr:sp>
    <xdr:clientData/>
  </xdr:twoCellAnchor>
  <xdr:twoCellAnchor>
    <xdr:from>
      <xdr:col>8</xdr:col>
      <xdr:colOff>0</xdr:colOff>
      <xdr:row>526</xdr:row>
      <xdr:rowOff>303249</xdr:rowOff>
    </xdr:from>
    <xdr:to>
      <xdr:col>12</xdr:col>
      <xdr:colOff>232636</xdr:colOff>
      <xdr:row>527</xdr:row>
      <xdr:rowOff>250026</xdr:rowOff>
    </xdr:to>
    <xdr:sp macro="" textlink="">
      <xdr:nvSpPr>
        <xdr:cNvPr id="411750" name="矩形 41"/>
        <xdr:cNvSpPr/>
      </xdr:nvSpPr>
      <xdr:spPr>
        <a:xfrm rot="840000">
          <a:off x="5667375" y="167273959"/>
          <a:ext cx="2367055" cy="316865"/>
        </a:xfrm>
        <a:prstGeom prst="rect">
          <a:avLst/>
        </a:prstGeom>
        <a:noFill/>
      </xdr:spPr>
    </xdr:sp>
    <xdr:clientData/>
  </xdr:twoCellAnchor>
  <xdr:twoCellAnchor>
    <xdr:from>
      <xdr:col>8</xdr:col>
      <xdr:colOff>0</xdr:colOff>
      <xdr:row>595</xdr:row>
      <xdr:rowOff>68076</xdr:rowOff>
    </xdr:from>
    <xdr:to>
      <xdr:col>12</xdr:col>
      <xdr:colOff>564002</xdr:colOff>
      <xdr:row>596</xdr:row>
      <xdr:rowOff>13615</xdr:rowOff>
    </xdr:to>
    <xdr:sp macro="" textlink="">
      <xdr:nvSpPr>
        <xdr:cNvPr id="411751" name="矩形 42"/>
        <xdr:cNvSpPr/>
      </xdr:nvSpPr>
      <xdr:spPr>
        <a:xfrm rot="840000">
          <a:off x="5667375" y="188902471"/>
          <a:ext cx="2698421" cy="316865"/>
        </a:xfrm>
        <a:prstGeom prst="rect">
          <a:avLst/>
        </a:prstGeom>
        <a:noFill/>
      </xdr:spPr>
    </xdr:sp>
    <xdr:clientData/>
  </xdr:twoCellAnchor>
  <xdr:twoCellAnchor>
    <xdr:from>
      <xdr:col>7</xdr:col>
      <xdr:colOff>533595</xdr:colOff>
      <xdr:row>661</xdr:row>
      <xdr:rowOff>271068</xdr:rowOff>
    </xdr:from>
    <xdr:to>
      <xdr:col>7</xdr:col>
      <xdr:colOff>731992</xdr:colOff>
      <xdr:row>662</xdr:row>
      <xdr:rowOff>217844</xdr:rowOff>
    </xdr:to>
    <xdr:sp macro="" textlink="">
      <xdr:nvSpPr>
        <xdr:cNvPr id="411752" name="矩形 43"/>
        <xdr:cNvSpPr/>
      </xdr:nvSpPr>
      <xdr:spPr>
        <a:xfrm rot="840000">
          <a:off x="5534220" y="210018553"/>
          <a:ext cx="198922" cy="316865"/>
        </a:xfrm>
        <a:prstGeom prst="rect">
          <a:avLst/>
        </a:prstGeom>
        <a:noFill/>
      </xdr:spPr>
    </xdr:sp>
    <xdr:clientData/>
  </xdr:twoCellAnchor>
  <xdr:twoCellAnchor>
    <xdr:from>
      <xdr:col>8</xdr:col>
      <xdr:colOff>0</xdr:colOff>
      <xdr:row>712</xdr:row>
      <xdr:rowOff>222795</xdr:rowOff>
    </xdr:from>
    <xdr:to>
      <xdr:col>11</xdr:col>
      <xdr:colOff>532795</xdr:colOff>
      <xdr:row>713</xdr:row>
      <xdr:rowOff>173285</xdr:rowOff>
    </xdr:to>
    <xdr:sp macro="" textlink="">
      <xdr:nvSpPr>
        <xdr:cNvPr id="411753" name="矩形 44"/>
        <xdr:cNvSpPr/>
      </xdr:nvSpPr>
      <xdr:spPr>
        <a:xfrm rot="840000">
          <a:off x="5667375" y="226130395"/>
          <a:ext cx="2133758" cy="316865"/>
        </a:xfrm>
        <a:prstGeom prst="rect">
          <a:avLst/>
        </a:prstGeom>
        <a:noFill/>
      </xdr:spPr>
    </xdr:sp>
    <xdr:clientData/>
  </xdr:twoCellAnchor>
  <xdr:twoCellAnchor>
    <xdr:from>
      <xdr:col>4</xdr:col>
      <xdr:colOff>263704</xdr:colOff>
      <xdr:row>779</xdr:row>
      <xdr:rowOff>147161</xdr:rowOff>
    </xdr:from>
    <xdr:to>
      <xdr:col>4</xdr:col>
      <xdr:colOff>545492</xdr:colOff>
      <xdr:row>780</xdr:row>
      <xdr:rowOff>70723</xdr:rowOff>
    </xdr:to>
    <xdr:sp macro="" textlink="">
      <xdr:nvSpPr>
        <xdr:cNvPr id="411754" name="矩形 45"/>
        <xdr:cNvSpPr/>
      </xdr:nvSpPr>
      <xdr:spPr>
        <a:xfrm rot="5400000">
          <a:off x="3330754" y="246882761"/>
          <a:ext cx="282110" cy="182880"/>
        </a:xfrm>
        <a:prstGeom prst="rect">
          <a:avLst/>
        </a:prstGeom>
        <a:noFill/>
      </xdr:spPr>
    </xdr:sp>
    <xdr:clientData/>
  </xdr:twoCellAnchor>
  <xdr:twoCellAnchor>
    <xdr:from>
      <xdr:col>4</xdr:col>
      <xdr:colOff>253910</xdr:colOff>
      <xdr:row>779</xdr:row>
      <xdr:rowOff>152161</xdr:rowOff>
    </xdr:from>
    <xdr:to>
      <xdr:col>4</xdr:col>
      <xdr:colOff>535697</xdr:colOff>
      <xdr:row>780</xdr:row>
      <xdr:rowOff>75723</xdr:rowOff>
    </xdr:to>
    <xdr:sp macro="" textlink="">
      <xdr:nvSpPr>
        <xdr:cNvPr id="411755" name="矩形 46"/>
        <xdr:cNvSpPr/>
      </xdr:nvSpPr>
      <xdr:spPr>
        <a:xfrm rot="5400000">
          <a:off x="3320960" y="246887761"/>
          <a:ext cx="282109" cy="182880"/>
        </a:xfrm>
        <a:prstGeom prst="rect">
          <a:avLst/>
        </a:prstGeom>
        <a:noFill/>
      </xdr:spPr>
    </xdr:sp>
    <xdr:clientData/>
  </xdr:twoCellAnchor>
  <xdr:twoCellAnchor>
    <xdr:from>
      <xdr:col>4</xdr:col>
      <xdr:colOff>528916</xdr:colOff>
      <xdr:row>779</xdr:row>
      <xdr:rowOff>128587</xdr:rowOff>
    </xdr:from>
    <xdr:to>
      <xdr:col>4</xdr:col>
      <xdr:colOff>722551</xdr:colOff>
      <xdr:row>780</xdr:row>
      <xdr:rowOff>100726</xdr:rowOff>
    </xdr:to>
    <xdr:sp macro="" textlink="">
      <xdr:nvSpPr>
        <xdr:cNvPr id="411756" name="矩形 47"/>
        <xdr:cNvSpPr/>
      </xdr:nvSpPr>
      <xdr:spPr>
        <a:xfrm rot="5400000">
          <a:off x="3595966" y="246864187"/>
          <a:ext cx="193957" cy="182880"/>
        </a:xfrm>
        <a:prstGeom prst="rect">
          <a:avLst/>
        </a:prstGeom>
        <a:noFill/>
      </xdr:spPr>
    </xdr:sp>
    <xdr:clientData/>
  </xdr:twoCellAnchor>
  <xdr:twoCellAnchor>
    <xdr:from>
      <xdr:col>7</xdr:col>
      <xdr:colOff>643895</xdr:colOff>
      <xdr:row>10</xdr:row>
      <xdr:rowOff>27230</xdr:rowOff>
    </xdr:from>
    <xdr:to>
      <xdr:col>8</xdr:col>
      <xdr:colOff>95891</xdr:colOff>
      <xdr:row>10</xdr:row>
      <xdr:rowOff>290872</xdr:rowOff>
    </xdr:to>
    <xdr:sp macro="" textlink="">
      <xdr:nvSpPr>
        <xdr:cNvPr id="411757" name="矩形 48"/>
        <xdr:cNvSpPr/>
      </xdr:nvSpPr>
      <xdr:spPr>
        <a:xfrm rot="840000">
          <a:off x="5644520" y="3495600"/>
          <a:ext cx="119341" cy="0"/>
        </a:xfrm>
        <a:prstGeom prst="rect">
          <a:avLst/>
        </a:prstGeom>
        <a:noFill/>
      </xdr:spPr>
    </xdr:sp>
    <xdr:clientData/>
  </xdr:twoCellAnchor>
  <xdr:twoCellAnchor>
    <xdr:from>
      <xdr:col>8</xdr:col>
      <xdr:colOff>0</xdr:colOff>
      <xdr:row>59</xdr:row>
      <xdr:rowOff>0</xdr:rowOff>
    </xdr:from>
    <xdr:to>
      <xdr:col>11</xdr:col>
      <xdr:colOff>197457</xdr:colOff>
      <xdr:row>59</xdr:row>
      <xdr:rowOff>266117</xdr:rowOff>
    </xdr:to>
    <xdr:sp macro="" textlink="">
      <xdr:nvSpPr>
        <xdr:cNvPr id="411758" name="矩形 49"/>
        <xdr:cNvSpPr/>
      </xdr:nvSpPr>
      <xdr:spPr>
        <a:xfrm rot="653032">
          <a:off x="5667375" y="18994755"/>
          <a:ext cx="1798420" cy="0"/>
        </a:xfrm>
        <a:prstGeom prst="rect">
          <a:avLst/>
        </a:prstGeom>
        <a:noFill/>
      </xdr:spPr>
    </xdr:sp>
    <xdr:clientData/>
  </xdr:twoCellAnchor>
  <xdr:twoCellAnchor>
    <xdr:from>
      <xdr:col>8</xdr:col>
      <xdr:colOff>0</xdr:colOff>
      <xdr:row>107</xdr:row>
      <xdr:rowOff>228984</xdr:rowOff>
    </xdr:from>
    <xdr:to>
      <xdr:col>12</xdr:col>
      <xdr:colOff>1134</xdr:colOff>
      <xdr:row>108</xdr:row>
      <xdr:rowOff>175761</xdr:rowOff>
    </xdr:to>
    <xdr:sp macro="" textlink="">
      <xdr:nvSpPr>
        <xdr:cNvPr id="411759" name="矩形 50"/>
        <xdr:cNvSpPr/>
      </xdr:nvSpPr>
      <xdr:spPr>
        <a:xfrm rot="840000">
          <a:off x="5667375" y="34433259"/>
          <a:ext cx="2135553" cy="316865"/>
        </a:xfrm>
        <a:prstGeom prst="rect">
          <a:avLst/>
        </a:prstGeom>
        <a:noFill/>
      </xdr:spPr>
    </xdr:sp>
    <xdr:clientData/>
  </xdr:twoCellAnchor>
  <xdr:twoCellAnchor>
    <xdr:from>
      <xdr:col>7</xdr:col>
      <xdr:colOff>643895</xdr:colOff>
      <xdr:row>190</xdr:row>
      <xdr:rowOff>271068</xdr:rowOff>
    </xdr:from>
    <xdr:to>
      <xdr:col>8</xdr:col>
      <xdr:colOff>100431</xdr:colOff>
      <xdr:row>191</xdr:row>
      <xdr:rowOff>217844</xdr:rowOff>
    </xdr:to>
    <xdr:sp macro="" textlink="">
      <xdr:nvSpPr>
        <xdr:cNvPr id="411760" name="矩形 51"/>
        <xdr:cNvSpPr/>
      </xdr:nvSpPr>
      <xdr:spPr>
        <a:xfrm rot="840000">
          <a:off x="5644520" y="60775138"/>
          <a:ext cx="123881" cy="316865"/>
        </a:xfrm>
        <a:prstGeom prst="rect">
          <a:avLst/>
        </a:prstGeom>
        <a:noFill/>
      </xdr:spPr>
    </xdr:sp>
    <xdr:clientData/>
  </xdr:twoCellAnchor>
  <xdr:twoCellAnchor>
    <xdr:from>
      <xdr:col>8</xdr:col>
      <xdr:colOff>0</xdr:colOff>
      <xdr:row>261</xdr:row>
      <xdr:rowOff>19804</xdr:rowOff>
    </xdr:from>
    <xdr:to>
      <xdr:col>11</xdr:col>
      <xdr:colOff>570244</xdr:colOff>
      <xdr:row>261</xdr:row>
      <xdr:rowOff>287158</xdr:rowOff>
    </xdr:to>
    <xdr:sp macro="" textlink="">
      <xdr:nvSpPr>
        <xdr:cNvPr id="411761" name="矩形 52"/>
        <xdr:cNvSpPr/>
      </xdr:nvSpPr>
      <xdr:spPr>
        <a:xfrm rot="840000">
          <a:off x="5667375" y="83021289"/>
          <a:ext cx="2171207" cy="0"/>
        </a:xfrm>
        <a:prstGeom prst="rect">
          <a:avLst/>
        </a:prstGeom>
        <a:noFill/>
      </xdr:spPr>
    </xdr:sp>
    <xdr:clientData/>
  </xdr:twoCellAnchor>
  <xdr:twoCellAnchor>
    <xdr:from>
      <xdr:col>7</xdr:col>
      <xdr:colOff>643895</xdr:colOff>
      <xdr:row>316</xdr:row>
      <xdr:rowOff>148530</xdr:rowOff>
    </xdr:from>
    <xdr:to>
      <xdr:col>8</xdr:col>
      <xdr:colOff>100431</xdr:colOff>
      <xdr:row>317</xdr:row>
      <xdr:rowOff>95307</xdr:rowOff>
    </xdr:to>
    <xdr:sp macro="" textlink="">
      <xdr:nvSpPr>
        <xdr:cNvPr id="411762" name="矩形 53"/>
        <xdr:cNvSpPr/>
      </xdr:nvSpPr>
      <xdr:spPr>
        <a:xfrm rot="840000">
          <a:off x="5644520" y="100577590"/>
          <a:ext cx="123881" cy="316865"/>
        </a:xfrm>
        <a:prstGeom prst="rect">
          <a:avLst/>
        </a:prstGeom>
        <a:noFill/>
      </xdr:spPr>
    </xdr:sp>
    <xdr:clientData/>
  </xdr:twoCellAnchor>
  <xdr:twoCellAnchor>
    <xdr:from>
      <xdr:col>8</xdr:col>
      <xdr:colOff>0</xdr:colOff>
      <xdr:row>402</xdr:row>
      <xdr:rowOff>0</xdr:rowOff>
    </xdr:from>
    <xdr:to>
      <xdr:col>11</xdr:col>
      <xdr:colOff>570811</xdr:colOff>
      <xdr:row>402</xdr:row>
      <xdr:rowOff>264879</xdr:rowOff>
    </xdr:to>
    <xdr:sp macro="" textlink="">
      <xdr:nvSpPr>
        <xdr:cNvPr id="411763" name="矩形 54"/>
        <xdr:cNvSpPr/>
      </xdr:nvSpPr>
      <xdr:spPr>
        <a:xfrm rot="840000">
          <a:off x="5667375" y="127679450"/>
          <a:ext cx="2171774" cy="0"/>
        </a:xfrm>
        <a:prstGeom prst="rect">
          <a:avLst/>
        </a:prstGeom>
        <a:noFill/>
      </xdr:spPr>
    </xdr:sp>
    <xdr:clientData/>
  </xdr:twoCellAnchor>
  <xdr:twoCellAnchor>
    <xdr:from>
      <xdr:col>7</xdr:col>
      <xdr:colOff>643895</xdr:colOff>
      <xdr:row>467</xdr:row>
      <xdr:rowOff>271068</xdr:rowOff>
    </xdr:from>
    <xdr:to>
      <xdr:col>8</xdr:col>
      <xdr:colOff>100431</xdr:colOff>
      <xdr:row>468</xdr:row>
      <xdr:rowOff>217844</xdr:rowOff>
    </xdr:to>
    <xdr:sp macro="" textlink="">
      <xdr:nvSpPr>
        <xdr:cNvPr id="411764" name="矩形 55"/>
        <xdr:cNvSpPr/>
      </xdr:nvSpPr>
      <xdr:spPr>
        <a:xfrm rot="840000">
          <a:off x="5644520" y="148546743"/>
          <a:ext cx="123881" cy="316865"/>
        </a:xfrm>
        <a:prstGeom prst="rect">
          <a:avLst/>
        </a:prstGeom>
        <a:noFill/>
      </xdr:spPr>
    </xdr:sp>
    <xdr:clientData/>
  </xdr:twoCellAnchor>
  <xdr:twoCellAnchor>
    <xdr:from>
      <xdr:col>8</xdr:col>
      <xdr:colOff>0</xdr:colOff>
      <xdr:row>530</xdr:row>
      <xdr:rowOff>303249</xdr:rowOff>
    </xdr:from>
    <xdr:to>
      <xdr:col>12</xdr:col>
      <xdr:colOff>232636</xdr:colOff>
      <xdr:row>531</xdr:row>
      <xdr:rowOff>250026</xdr:rowOff>
    </xdr:to>
    <xdr:sp macro="" textlink="">
      <xdr:nvSpPr>
        <xdr:cNvPr id="411765" name="矩形 56"/>
        <xdr:cNvSpPr/>
      </xdr:nvSpPr>
      <xdr:spPr>
        <a:xfrm rot="840000">
          <a:off x="5667375" y="168541419"/>
          <a:ext cx="2367055" cy="316865"/>
        </a:xfrm>
        <a:prstGeom prst="rect">
          <a:avLst/>
        </a:prstGeom>
        <a:noFill/>
      </xdr:spPr>
    </xdr:sp>
    <xdr:clientData/>
  </xdr:twoCellAnchor>
  <xdr:twoCellAnchor>
    <xdr:from>
      <xdr:col>8</xdr:col>
      <xdr:colOff>0</xdr:colOff>
      <xdr:row>608</xdr:row>
      <xdr:rowOff>68076</xdr:rowOff>
    </xdr:from>
    <xdr:to>
      <xdr:col>12</xdr:col>
      <xdr:colOff>564002</xdr:colOff>
      <xdr:row>609</xdr:row>
      <xdr:rowOff>13615</xdr:rowOff>
    </xdr:to>
    <xdr:sp macro="" textlink="">
      <xdr:nvSpPr>
        <xdr:cNvPr id="411766" name="矩形 57"/>
        <xdr:cNvSpPr/>
      </xdr:nvSpPr>
      <xdr:spPr>
        <a:xfrm rot="840000">
          <a:off x="5667375" y="193021716"/>
          <a:ext cx="2698421" cy="316865"/>
        </a:xfrm>
        <a:prstGeom prst="rect">
          <a:avLst/>
        </a:prstGeom>
        <a:noFill/>
      </xdr:spPr>
    </xdr:sp>
    <xdr:clientData/>
  </xdr:twoCellAnchor>
  <xdr:twoCellAnchor>
    <xdr:from>
      <xdr:col>8</xdr:col>
      <xdr:colOff>0</xdr:colOff>
      <xdr:row>660</xdr:row>
      <xdr:rowOff>232697</xdr:rowOff>
    </xdr:from>
    <xdr:to>
      <xdr:col>9</xdr:col>
      <xdr:colOff>452223</xdr:colOff>
      <xdr:row>661</xdr:row>
      <xdr:rowOff>178236</xdr:rowOff>
    </xdr:to>
    <xdr:sp macro="" textlink="">
      <xdr:nvSpPr>
        <xdr:cNvPr id="411767" name="矩形 58"/>
        <xdr:cNvSpPr/>
      </xdr:nvSpPr>
      <xdr:spPr>
        <a:xfrm rot="840000">
          <a:off x="5667375" y="209663317"/>
          <a:ext cx="986274" cy="316865"/>
        </a:xfrm>
        <a:prstGeom prst="rect">
          <a:avLst/>
        </a:prstGeom>
        <a:noFill/>
      </xdr:spPr>
    </xdr:sp>
    <xdr:clientData/>
  </xdr:twoCellAnchor>
  <xdr:twoCellAnchor>
    <xdr:from>
      <xdr:col>8</xdr:col>
      <xdr:colOff>0</xdr:colOff>
      <xdr:row>712</xdr:row>
      <xdr:rowOff>222795</xdr:rowOff>
    </xdr:from>
    <xdr:to>
      <xdr:col>11</xdr:col>
      <xdr:colOff>532795</xdr:colOff>
      <xdr:row>713</xdr:row>
      <xdr:rowOff>173285</xdr:rowOff>
    </xdr:to>
    <xdr:sp macro="" textlink="">
      <xdr:nvSpPr>
        <xdr:cNvPr id="411768" name="矩形 59"/>
        <xdr:cNvSpPr/>
      </xdr:nvSpPr>
      <xdr:spPr>
        <a:xfrm rot="840000">
          <a:off x="5667375" y="226130395"/>
          <a:ext cx="2133758" cy="316865"/>
        </a:xfrm>
        <a:prstGeom prst="rect">
          <a:avLst/>
        </a:prstGeom>
        <a:noFill/>
      </xdr:spPr>
    </xdr:sp>
    <xdr:clientData/>
  </xdr:twoCellAnchor>
  <xdr:twoCellAnchor>
    <xdr:from>
      <xdr:col>7</xdr:col>
      <xdr:colOff>643895</xdr:colOff>
      <xdr:row>182</xdr:row>
      <xdr:rowOff>271068</xdr:rowOff>
    </xdr:from>
    <xdr:to>
      <xdr:col>8</xdr:col>
      <xdr:colOff>100431</xdr:colOff>
      <xdr:row>183</xdr:row>
      <xdr:rowOff>217844</xdr:rowOff>
    </xdr:to>
    <xdr:sp macro="" textlink="">
      <xdr:nvSpPr>
        <xdr:cNvPr id="411769" name="矩形 60"/>
        <xdr:cNvSpPr/>
      </xdr:nvSpPr>
      <xdr:spPr>
        <a:xfrm rot="840000">
          <a:off x="5644520" y="58240218"/>
          <a:ext cx="123881" cy="316865"/>
        </a:xfrm>
        <a:prstGeom prst="rect">
          <a:avLst/>
        </a:prstGeom>
        <a:noFill/>
      </xdr:spPr>
    </xdr:sp>
    <xdr:clientData/>
  </xdr:twoCellAnchor>
  <xdr:twoCellAnchor>
    <xdr:from>
      <xdr:col>7</xdr:col>
      <xdr:colOff>643895</xdr:colOff>
      <xdr:row>10</xdr:row>
      <xdr:rowOff>51985</xdr:rowOff>
    </xdr:from>
    <xdr:to>
      <xdr:col>8</xdr:col>
      <xdr:colOff>100998</xdr:colOff>
      <xdr:row>10</xdr:row>
      <xdr:rowOff>315627</xdr:rowOff>
    </xdr:to>
    <xdr:sp macro="" textlink="">
      <xdr:nvSpPr>
        <xdr:cNvPr id="411770" name="矩形 61"/>
        <xdr:cNvSpPr/>
      </xdr:nvSpPr>
      <xdr:spPr>
        <a:xfrm rot="840000">
          <a:off x="5644520" y="3520355"/>
          <a:ext cx="124448" cy="0"/>
        </a:xfrm>
        <a:prstGeom prst="rect">
          <a:avLst/>
        </a:prstGeom>
        <a:noFill/>
      </xdr:spPr>
    </xdr:sp>
    <xdr:clientData/>
  </xdr:twoCellAnchor>
  <xdr:twoCellAnchor>
    <xdr:from>
      <xdr:col>8</xdr:col>
      <xdr:colOff>0</xdr:colOff>
      <xdr:row>59</xdr:row>
      <xdr:rowOff>0</xdr:rowOff>
    </xdr:from>
    <xdr:to>
      <xdr:col>11</xdr:col>
      <xdr:colOff>197457</xdr:colOff>
      <xdr:row>59</xdr:row>
      <xdr:rowOff>266117</xdr:rowOff>
    </xdr:to>
    <xdr:sp macro="" textlink="">
      <xdr:nvSpPr>
        <xdr:cNvPr id="411771" name="矩形 62"/>
        <xdr:cNvSpPr/>
      </xdr:nvSpPr>
      <xdr:spPr>
        <a:xfrm rot="653032">
          <a:off x="5667375" y="18994755"/>
          <a:ext cx="1798420" cy="0"/>
        </a:xfrm>
        <a:prstGeom prst="rect">
          <a:avLst/>
        </a:prstGeom>
        <a:noFill/>
      </xdr:spPr>
    </xdr:sp>
    <xdr:clientData/>
  </xdr:twoCellAnchor>
  <xdr:twoCellAnchor>
    <xdr:from>
      <xdr:col>8</xdr:col>
      <xdr:colOff>0</xdr:colOff>
      <xdr:row>107</xdr:row>
      <xdr:rowOff>228984</xdr:rowOff>
    </xdr:from>
    <xdr:to>
      <xdr:col>12</xdr:col>
      <xdr:colOff>1134</xdr:colOff>
      <xdr:row>108</xdr:row>
      <xdr:rowOff>175761</xdr:rowOff>
    </xdr:to>
    <xdr:sp macro="" textlink="">
      <xdr:nvSpPr>
        <xdr:cNvPr id="411772" name="矩形 63"/>
        <xdr:cNvSpPr/>
      </xdr:nvSpPr>
      <xdr:spPr>
        <a:xfrm rot="840000">
          <a:off x="5667375" y="34433259"/>
          <a:ext cx="2135553" cy="316865"/>
        </a:xfrm>
        <a:prstGeom prst="rect">
          <a:avLst/>
        </a:prstGeom>
        <a:noFill/>
      </xdr:spPr>
    </xdr:sp>
    <xdr:clientData/>
  </xdr:twoCellAnchor>
  <xdr:twoCellAnchor>
    <xdr:from>
      <xdr:col>7</xdr:col>
      <xdr:colOff>643895</xdr:colOff>
      <xdr:row>182</xdr:row>
      <xdr:rowOff>261166</xdr:rowOff>
    </xdr:from>
    <xdr:to>
      <xdr:col>8</xdr:col>
      <xdr:colOff>95891</xdr:colOff>
      <xdr:row>183</xdr:row>
      <xdr:rowOff>209180</xdr:rowOff>
    </xdr:to>
    <xdr:sp macro="" textlink="">
      <xdr:nvSpPr>
        <xdr:cNvPr id="411773" name="矩形 64"/>
        <xdr:cNvSpPr/>
      </xdr:nvSpPr>
      <xdr:spPr>
        <a:xfrm rot="840000">
          <a:off x="5644520" y="58230316"/>
          <a:ext cx="119341" cy="316865"/>
        </a:xfrm>
        <a:prstGeom prst="rect">
          <a:avLst/>
        </a:prstGeom>
        <a:noFill/>
      </xdr:spPr>
    </xdr:sp>
    <xdr:clientData/>
  </xdr:twoCellAnchor>
  <xdr:twoCellAnchor>
    <xdr:from>
      <xdr:col>8</xdr:col>
      <xdr:colOff>0</xdr:colOff>
      <xdr:row>255</xdr:row>
      <xdr:rowOff>19804</xdr:rowOff>
    </xdr:from>
    <xdr:to>
      <xdr:col>11</xdr:col>
      <xdr:colOff>570244</xdr:colOff>
      <xdr:row>255</xdr:row>
      <xdr:rowOff>287158</xdr:rowOff>
    </xdr:to>
    <xdr:sp macro="" textlink="">
      <xdr:nvSpPr>
        <xdr:cNvPr id="411774" name="矩形 65"/>
        <xdr:cNvSpPr/>
      </xdr:nvSpPr>
      <xdr:spPr>
        <a:xfrm rot="840000">
          <a:off x="5667375" y="81120099"/>
          <a:ext cx="2171207" cy="0"/>
        </a:xfrm>
        <a:prstGeom prst="rect">
          <a:avLst/>
        </a:prstGeom>
        <a:noFill/>
      </xdr:spPr>
    </xdr:sp>
    <xdr:clientData/>
  </xdr:twoCellAnchor>
  <xdr:twoCellAnchor>
    <xdr:from>
      <xdr:col>7</xdr:col>
      <xdr:colOff>643895</xdr:colOff>
      <xdr:row>308</xdr:row>
      <xdr:rowOff>149768</xdr:rowOff>
    </xdr:from>
    <xdr:to>
      <xdr:col>8</xdr:col>
      <xdr:colOff>95891</xdr:colOff>
      <xdr:row>309</xdr:row>
      <xdr:rowOff>96544</xdr:rowOff>
    </xdr:to>
    <xdr:sp macro="" textlink="">
      <xdr:nvSpPr>
        <xdr:cNvPr id="411775" name="矩形 66"/>
        <xdr:cNvSpPr/>
      </xdr:nvSpPr>
      <xdr:spPr>
        <a:xfrm rot="840000">
          <a:off x="5644520" y="98043908"/>
          <a:ext cx="119341" cy="316865"/>
        </a:xfrm>
        <a:prstGeom prst="rect">
          <a:avLst/>
        </a:prstGeom>
        <a:noFill/>
      </xdr:spPr>
    </xdr:sp>
    <xdr:clientData/>
  </xdr:twoCellAnchor>
  <xdr:twoCellAnchor>
    <xdr:from>
      <xdr:col>8</xdr:col>
      <xdr:colOff>0</xdr:colOff>
      <xdr:row>387</xdr:row>
      <xdr:rowOff>0</xdr:rowOff>
    </xdr:from>
    <xdr:to>
      <xdr:col>11</xdr:col>
      <xdr:colOff>570811</xdr:colOff>
      <xdr:row>387</xdr:row>
      <xdr:rowOff>264879</xdr:rowOff>
    </xdr:to>
    <xdr:sp macro="" textlink="">
      <xdr:nvSpPr>
        <xdr:cNvPr id="411776" name="矩形 67"/>
        <xdr:cNvSpPr/>
      </xdr:nvSpPr>
      <xdr:spPr>
        <a:xfrm rot="840000">
          <a:off x="5667375" y="122926475"/>
          <a:ext cx="2171774" cy="0"/>
        </a:xfrm>
        <a:prstGeom prst="rect">
          <a:avLst/>
        </a:prstGeom>
        <a:noFill/>
      </xdr:spPr>
    </xdr:sp>
    <xdr:clientData/>
  </xdr:twoCellAnchor>
  <xdr:twoCellAnchor>
    <xdr:from>
      <xdr:col>7</xdr:col>
      <xdr:colOff>643895</xdr:colOff>
      <xdr:row>463</xdr:row>
      <xdr:rowOff>261166</xdr:rowOff>
    </xdr:from>
    <xdr:to>
      <xdr:col>8</xdr:col>
      <xdr:colOff>95891</xdr:colOff>
      <xdr:row>464</xdr:row>
      <xdr:rowOff>209180</xdr:rowOff>
    </xdr:to>
    <xdr:sp macro="" textlink="">
      <xdr:nvSpPr>
        <xdr:cNvPr id="411777" name="矩形 68"/>
        <xdr:cNvSpPr/>
      </xdr:nvSpPr>
      <xdr:spPr>
        <a:xfrm rot="840000">
          <a:off x="5644520" y="147269381"/>
          <a:ext cx="119341" cy="316865"/>
        </a:xfrm>
        <a:prstGeom prst="rect">
          <a:avLst/>
        </a:prstGeom>
        <a:noFill/>
      </xdr:spPr>
    </xdr:sp>
    <xdr:clientData/>
  </xdr:twoCellAnchor>
  <xdr:twoCellAnchor>
    <xdr:from>
      <xdr:col>8</xdr:col>
      <xdr:colOff>0</xdr:colOff>
      <xdr:row>526</xdr:row>
      <xdr:rowOff>303249</xdr:rowOff>
    </xdr:from>
    <xdr:to>
      <xdr:col>12</xdr:col>
      <xdr:colOff>232636</xdr:colOff>
      <xdr:row>527</xdr:row>
      <xdr:rowOff>250026</xdr:rowOff>
    </xdr:to>
    <xdr:sp macro="" textlink="">
      <xdr:nvSpPr>
        <xdr:cNvPr id="411778" name="矩形 69"/>
        <xdr:cNvSpPr/>
      </xdr:nvSpPr>
      <xdr:spPr>
        <a:xfrm rot="840000">
          <a:off x="5667375" y="167273959"/>
          <a:ext cx="2367055" cy="316865"/>
        </a:xfrm>
        <a:prstGeom prst="rect">
          <a:avLst/>
        </a:prstGeom>
        <a:noFill/>
      </xdr:spPr>
    </xdr:sp>
    <xdr:clientData/>
  </xdr:twoCellAnchor>
  <xdr:twoCellAnchor>
    <xdr:from>
      <xdr:col>7</xdr:col>
      <xdr:colOff>643895</xdr:colOff>
      <xdr:row>661</xdr:row>
      <xdr:rowOff>261166</xdr:rowOff>
    </xdr:from>
    <xdr:to>
      <xdr:col>8</xdr:col>
      <xdr:colOff>95891</xdr:colOff>
      <xdr:row>662</xdr:row>
      <xdr:rowOff>209180</xdr:rowOff>
    </xdr:to>
    <xdr:sp macro="" textlink="">
      <xdr:nvSpPr>
        <xdr:cNvPr id="411779" name="矩形 70"/>
        <xdr:cNvSpPr/>
      </xdr:nvSpPr>
      <xdr:spPr>
        <a:xfrm rot="840000">
          <a:off x="5644520" y="210008651"/>
          <a:ext cx="119341" cy="316865"/>
        </a:xfrm>
        <a:prstGeom prst="rect">
          <a:avLst/>
        </a:prstGeom>
        <a:noFill/>
      </xdr:spPr>
    </xdr:sp>
    <xdr:clientData/>
  </xdr:twoCellAnchor>
  <xdr:twoCellAnchor>
    <xdr:from>
      <xdr:col>8</xdr:col>
      <xdr:colOff>0</xdr:colOff>
      <xdr:row>712</xdr:row>
      <xdr:rowOff>222795</xdr:rowOff>
    </xdr:from>
    <xdr:to>
      <xdr:col>11</xdr:col>
      <xdr:colOff>532795</xdr:colOff>
      <xdr:row>713</xdr:row>
      <xdr:rowOff>173285</xdr:rowOff>
    </xdr:to>
    <xdr:sp macro="" textlink="">
      <xdr:nvSpPr>
        <xdr:cNvPr id="411780" name="矩形 71"/>
        <xdr:cNvSpPr/>
      </xdr:nvSpPr>
      <xdr:spPr>
        <a:xfrm rot="840000">
          <a:off x="5667375" y="226130395"/>
          <a:ext cx="2133758" cy="316865"/>
        </a:xfrm>
        <a:prstGeom prst="rect">
          <a:avLst/>
        </a:prstGeom>
        <a:noFill/>
      </xdr:spPr>
    </xdr:sp>
    <xdr:clientData/>
  </xdr:twoCellAnchor>
  <xdr:twoCellAnchor>
    <xdr:from>
      <xdr:col>3</xdr:col>
      <xdr:colOff>470678</xdr:colOff>
      <xdr:row>10</xdr:row>
      <xdr:rowOff>27230</xdr:rowOff>
    </xdr:from>
    <xdr:to>
      <xdr:col>3</xdr:col>
      <xdr:colOff>664210</xdr:colOff>
      <xdr:row>10</xdr:row>
      <xdr:rowOff>290872</xdr:rowOff>
    </xdr:to>
    <xdr:sp macro="" textlink="">
      <xdr:nvSpPr>
        <xdr:cNvPr id="411781" name="矩形 72"/>
        <xdr:cNvSpPr/>
      </xdr:nvSpPr>
      <xdr:spPr>
        <a:xfrm rot="840000">
          <a:off x="2604278" y="3495600"/>
          <a:ext cx="193756" cy="0"/>
        </a:xfrm>
        <a:prstGeom prst="rect">
          <a:avLst/>
        </a:prstGeom>
        <a:noFill/>
      </xdr:spPr>
    </xdr:sp>
    <xdr:clientData/>
  </xdr:twoCellAnchor>
  <xdr:twoCellAnchor>
    <xdr:from>
      <xdr:col>4</xdr:col>
      <xdr:colOff>114523</xdr:colOff>
      <xdr:row>190</xdr:row>
      <xdr:rowOff>271068</xdr:rowOff>
    </xdr:from>
    <xdr:to>
      <xdr:col>4</xdr:col>
      <xdr:colOff>310418</xdr:colOff>
      <xdr:row>191</xdr:row>
      <xdr:rowOff>217844</xdr:rowOff>
    </xdr:to>
    <xdr:sp macro="" textlink="">
      <xdr:nvSpPr>
        <xdr:cNvPr id="411782" name="矩形 73"/>
        <xdr:cNvSpPr/>
      </xdr:nvSpPr>
      <xdr:spPr>
        <a:xfrm rot="840000">
          <a:off x="3181573" y="60775138"/>
          <a:ext cx="196217" cy="316865"/>
        </a:xfrm>
        <a:prstGeom prst="rect">
          <a:avLst/>
        </a:prstGeom>
        <a:noFill/>
      </xdr:spPr>
    </xdr:sp>
    <xdr:clientData/>
  </xdr:twoCellAnchor>
  <xdr:twoCellAnchor>
    <xdr:from>
      <xdr:col>5</xdr:col>
      <xdr:colOff>73539</xdr:colOff>
      <xdr:row>316</xdr:row>
      <xdr:rowOff>148530</xdr:rowOff>
    </xdr:from>
    <xdr:to>
      <xdr:col>5</xdr:col>
      <xdr:colOff>274950</xdr:colOff>
      <xdr:row>317</xdr:row>
      <xdr:rowOff>95307</xdr:rowOff>
    </xdr:to>
    <xdr:sp macro="" textlink="">
      <xdr:nvSpPr>
        <xdr:cNvPr id="411783" name="矩形 74"/>
        <xdr:cNvSpPr/>
      </xdr:nvSpPr>
      <xdr:spPr>
        <a:xfrm rot="840000">
          <a:off x="3874014" y="100577590"/>
          <a:ext cx="201810" cy="316865"/>
        </a:xfrm>
        <a:prstGeom prst="rect">
          <a:avLst/>
        </a:prstGeom>
        <a:noFill/>
      </xdr:spPr>
    </xdr:sp>
    <xdr:clientData/>
  </xdr:twoCellAnchor>
  <xdr:twoCellAnchor>
    <xdr:from>
      <xdr:col>4</xdr:col>
      <xdr:colOff>114523</xdr:colOff>
      <xdr:row>467</xdr:row>
      <xdr:rowOff>271068</xdr:rowOff>
    </xdr:from>
    <xdr:to>
      <xdr:col>4</xdr:col>
      <xdr:colOff>310418</xdr:colOff>
      <xdr:row>468</xdr:row>
      <xdr:rowOff>217844</xdr:rowOff>
    </xdr:to>
    <xdr:sp macro="" textlink="">
      <xdr:nvSpPr>
        <xdr:cNvPr id="411784" name="矩形 75"/>
        <xdr:cNvSpPr/>
      </xdr:nvSpPr>
      <xdr:spPr>
        <a:xfrm rot="840000">
          <a:off x="3181573" y="148546743"/>
          <a:ext cx="196217" cy="316865"/>
        </a:xfrm>
        <a:prstGeom prst="rect">
          <a:avLst/>
        </a:prstGeom>
        <a:noFill/>
      </xdr:spPr>
    </xdr:sp>
    <xdr:clientData/>
  </xdr:twoCellAnchor>
  <xdr:twoCellAnchor>
    <xdr:from>
      <xdr:col>3</xdr:col>
      <xdr:colOff>372972</xdr:colOff>
      <xdr:row>660</xdr:row>
      <xdr:rowOff>232697</xdr:rowOff>
    </xdr:from>
    <xdr:to>
      <xdr:col>4</xdr:col>
      <xdr:colOff>617822</xdr:colOff>
      <xdr:row>661</xdr:row>
      <xdr:rowOff>178236</xdr:rowOff>
    </xdr:to>
    <xdr:sp macro="" textlink="">
      <xdr:nvSpPr>
        <xdr:cNvPr id="411785" name="矩形 76"/>
        <xdr:cNvSpPr/>
      </xdr:nvSpPr>
      <xdr:spPr>
        <a:xfrm rot="840000">
          <a:off x="2506572" y="209663317"/>
          <a:ext cx="1178622" cy="316865"/>
        </a:xfrm>
        <a:prstGeom prst="rect">
          <a:avLst/>
        </a:prstGeom>
        <a:noFill/>
      </xdr:spPr>
    </xdr:sp>
    <xdr:clientData/>
  </xdr:twoCellAnchor>
  <xdr:twoCellAnchor>
    <xdr:from>
      <xdr:col>4</xdr:col>
      <xdr:colOff>114523</xdr:colOff>
      <xdr:row>182</xdr:row>
      <xdr:rowOff>271068</xdr:rowOff>
    </xdr:from>
    <xdr:to>
      <xdr:col>4</xdr:col>
      <xdr:colOff>310418</xdr:colOff>
      <xdr:row>183</xdr:row>
      <xdr:rowOff>217844</xdr:rowOff>
    </xdr:to>
    <xdr:sp macro="" textlink="">
      <xdr:nvSpPr>
        <xdr:cNvPr id="411786" name="矩形 77"/>
        <xdr:cNvSpPr/>
      </xdr:nvSpPr>
      <xdr:spPr>
        <a:xfrm rot="840000">
          <a:off x="3181573" y="58240218"/>
          <a:ext cx="196217" cy="316865"/>
        </a:xfrm>
        <a:prstGeom prst="rect">
          <a:avLst/>
        </a:prstGeom>
        <a:noFill/>
      </xdr:spPr>
    </xdr:sp>
    <xdr:clientData/>
  </xdr:twoCellAnchor>
  <xdr:twoCellAnchor>
    <xdr:from>
      <xdr:col>6</xdr:col>
      <xdr:colOff>494202</xdr:colOff>
      <xdr:row>779</xdr:row>
      <xdr:rowOff>144303</xdr:rowOff>
    </xdr:from>
    <xdr:to>
      <xdr:col>6</xdr:col>
      <xdr:colOff>687585</xdr:colOff>
      <xdr:row>780</xdr:row>
      <xdr:rowOff>115728</xdr:rowOff>
    </xdr:to>
    <xdr:sp macro="" textlink="">
      <xdr:nvSpPr>
        <xdr:cNvPr id="411787" name="矩形 78"/>
        <xdr:cNvSpPr/>
      </xdr:nvSpPr>
      <xdr:spPr>
        <a:xfrm rot="5400000">
          <a:off x="4828077" y="246879903"/>
          <a:ext cx="193838"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88" name="矩形 79"/>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89" name="矩形 80"/>
        <xdr:cNvSpPr/>
      </xdr:nvSpPr>
      <xdr:spPr>
        <a:xfrm rot="5400000">
          <a:off x="4778657" y="246899191"/>
          <a:ext cx="282651" cy="182880"/>
        </a:xfrm>
        <a:prstGeom prst="rect">
          <a:avLst/>
        </a:prstGeom>
        <a:noFill/>
      </xdr:spPr>
    </xdr:sp>
    <xdr:clientData/>
  </xdr:twoCellAnchor>
  <xdr:twoCellAnchor>
    <xdr:from>
      <xdr:col>6</xdr:col>
      <xdr:colOff>494202</xdr:colOff>
      <xdr:row>779</xdr:row>
      <xdr:rowOff>144303</xdr:rowOff>
    </xdr:from>
    <xdr:to>
      <xdr:col>6</xdr:col>
      <xdr:colOff>687585</xdr:colOff>
      <xdr:row>780</xdr:row>
      <xdr:rowOff>115728</xdr:rowOff>
    </xdr:to>
    <xdr:sp macro="" textlink="">
      <xdr:nvSpPr>
        <xdr:cNvPr id="411790" name="矩形 81"/>
        <xdr:cNvSpPr/>
      </xdr:nvSpPr>
      <xdr:spPr>
        <a:xfrm rot="5400000">
          <a:off x="4828077" y="246879903"/>
          <a:ext cx="193838"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1" name="矩形 82"/>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2" name="矩形 83"/>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3" name="矩形 84"/>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4" name="矩形 85"/>
        <xdr:cNvSpPr/>
      </xdr:nvSpPr>
      <xdr:spPr>
        <a:xfrm rot="5400000">
          <a:off x="4778657" y="246899191"/>
          <a:ext cx="282651"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795" name="矩形 86"/>
        <xdr:cNvSpPr/>
      </xdr:nvSpPr>
      <xdr:spPr>
        <a:xfrm rot="5400000">
          <a:off x="4792265" y="246910621"/>
          <a:ext cx="216047"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6" name="矩形 87"/>
        <xdr:cNvSpPr/>
      </xdr:nvSpPr>
      <xdr:spPr>
        <a:xfrm rot="5400000">
          <a:off x="4778657" y="246899191"/>
          <a:ext cx="282651"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797" name="矩形 88"/>
        <xdr:cNvSpPr/>
      </xdr:nvSpPr>
      <xdr:spPr>
        <a:xfrm rot="5400000">
          <a:off x="4792265" y="246910621"/>
          <a:ext cx="216047"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798" name="矩形 89"/>
        <xdr:cNvSpPr/>
      </xdr:nvSpPr>
      <xdr:spPr>
        <a:xfrm rot="5400000">
          <a:off x="4778657" y="246899191"/>
          <a:ext cx="282651" cy="182880"/>
        </a:xfrm>
        <a:prstGeom prst="rect">
          <a:avLst/>
        </a:prstGeom>
        <a:noFill/>
      </xdr:spPr>
    </xdr:sp>
    <xdr:clientData/>
  </xdr:twoCellAnchor>
  <xdr:twoCellAnchor>
    <xdr:from>
      <xdr:col>6</xdr:col>
      <xdr:colOff>439052</xdr:colOff>
      <xdr:row>779</xdr:row>
      <xdr:rowOff>174307</xdr:rowOff>
    </xdr:from>
    <xdr:to>
      <xdr:col>6</xdr:col>
      <xdr:colOff>721248</xdr:colOff>
      <xdr:row>780</xdr:row>
      <xdr:rowOff>97155</xdr:rowOff>
    </xdr:to>
    <xdr:sp macro="" textlink="">
      <xdr:nvSpPr>
        <xdr:cNvPr id="411799" name="矩形 90"/>
        <xdr:cNvSpPr/>
      </xdr:nvSpPr>
      <xdr:spPr>
        <a:xfrm rot="5400000">
          <a:off x="4772927" y="246909907"/>
          <a:ext cx="282651"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00" name="矩形 91"/>
        <xdr:cNvSpPr/>
      </xdr:nvSpPr>
      <xdr:spPr>
        <a:xfrm rot="5400000">
          <a:off x="4792265" y="246910621"/>
          <a:ext cx="216047"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01" name="矩形 92"/>
        <xdr:cNvSpPr/>
      </xdr:nvSpPr>
      <xdr:spPr>
        <a:xfrm rot="5400000">
          <a:off x="4792265" y="246910621"/>
          <a:ext cx="216047" cy="182880"/>
        </a:xfrm>
        <a:prstGeom prst="rect">
          <a:avLst/>
        </a:prstGeom>
        <a:noFill/>
      </xdr:spPr>
    </xdr:sp>
    <xdr:clientData/>
  </xdr:twoCellAnchor>
  <xdr:twoCellAnchor>
    <xdr:from>
      <xdr:col>6</xdr:col>
      <xdr:colOff>180491</xdr:colOff>
      <xdr:row>779</xdr:row>
      <xdr:rowOff>88582</xdr:rowOff>
    </xdr:from>
    <xdr:to>
      <xdr:col>6</xdr:col>
      <xdr:colOff>463404</xdr:colOff>
      <xdr:row>780</xdr:row>
      <xdr:rowOff>12144</xdr:rowOff>
    </xdr:to>
    <xdr:sp macro="" textlink="">
      <xdr:nvSpPr>
        <xdr:cNvPr id="411802" name="矩形 93"/>
        <xdr:cNvSpPr/>
      </xdr:nvSpPr>
      <xdr:spPr>
        <a:xfrm rot="5400000">
          <a:off x="4514366" y="246824182"/>
          <a:ext cx="283368"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03" name="矩形 94"/>
        <xdr:cNvSpPr/>
      </xdr:nvSpPr>
      <xdr:spPr>
        <a:xfrm rot="5400000">
          <a:off x="4792265" y="246910621"/>
          <a:ext cx="216047" cy="182880"/>
        </a:xfrm>
        <a:prstGeom prst="rect">
          <a:avLst/>
        </a:prstGeom>
        <a:noFill/>
      </xdr:spPr>
    </xdr:sp>
    <xdr:clientData/>
  </xdr:twoCellAnchor>
  <xdr:twoCellAnchor>
    <xdr:from>
      <xdr:col>6</xdr:col>
      <xdr:colOff>179058</xdr:colOff>
      <xdr:row>779</xdr:row>
      <xdr:rowOff>87153</xdr:rowOff>
    </xdr:from>
    <xdr:to>
      <xdr:col>6</xdr:col>
      <xdr:colOff>461971</xdr:colOff>
      <xdr:row>780</xdr:row>
      <xdr:rowOff>10001</xdr:rowOff>
    </xdr:to>
    <xdr:sp macro="" textlink="">
      <xdr:nvSpPr>
        <xdr:cNvPr id="411804" name="矩形 95"/>
        <xdr:cNvSpPr/>
      </xdr:nvSpPr>
      <xdr:spPr>
        <a:xfrm rot="5400000">
          <a:off x="4512933" y="246822753"/>
          <a:ext cx="283368" cy="182880"/>
        </a:xfrm>
        <a:prstGeom prst="rect">
          <a:avLst/>
        </a:prstGeom>
        <a:noFill/>
      </xdr:spPr>
    </xdr:sp>
    <xdr:clientData/>
  </xdr:twoCellAnchor>
  <xdr:twoCellAnchor>
    <xdr:from>
      <xdr:col>6</xdr:col>
      <xdr:colOff>179058</xdr:colOff>
      <xdr:row>779</xdr:row>
      <xdr:rowOff>87153</xdr:rowOff>
    </xdr:from>
    <xdr:to>
      <xdr:col>6</xdr:col>
      <xdr:colOff>461971</xdr:colOff>
      <xdr:row>780</xdr:row>
      <xdr:rowOff>10001</xdr:rowOff>
    </xdr:to>
    <xdr:sp macro="" textlink="">
      <xdr:nvSpPr>
        <xdr:cNvPr id="411805" name="矩形 96"/>
        <xdr:cNvSpPr/>
      </xdr:nvSpPr>
      <xdr:spPr>
        <a:xfrm rot="5400000">
          <a:off x="4512933" y="246822753"/>
          <a:ext cx="283368"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06" name="矩形 97"/>
        <xdr:cNvSpPr/>
      </xdr:nvSpPr>
      <xdr:spPr>
        <a:xfrm rot="5400000">
          <a:off x="4778657" y="246899191"/>
          <a:ext cx="282651"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07" name="矩形 98"/>
        <xdr:cNvSpPr/>
      </xdr:nvSpPr>
      <xdr:spPr>
        <a:xfrm rot="5400000">
          <a:off x="4761467" y="246893476"/>
          <a:ext cx="283368"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08" name="矩形 99"/>
        <xdr:cNvSpPr/>
      </xdr:nvSpPr>
      <xdr:spPr>
        <a:xfrm rot="5400000">
          <a:off x="4792265" y="246910621"/>
          <a:ext cx="216047"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09" name="矩形 100"/>
        <xdr:cNvSpPr/>
      </xdr:nvSpPr>
      <xdr:spPr>
        <a:xfrm rot="5400000">
          <a:off x="4792265" y="246910621"/>
          <a:ext cx="216047"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10" name="矩形 101"/>
        <xdr:cNvSpPr/>
      </xdr:nvSpPr>
      <xdr:spPr>
        <a:xfrm rot="5400000">
          <a:off x="4761467" y="246893476"/>
          <a:ext cx="283368"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1" name="矩形 102"/>
        <xdr:cNvSpPr/>
      </xdr:nvSpPr>
      <xdr:spPr>
        <a:xfrm rot="5400000">
          <a:off x="4792265" y="246910621"/>
          <a:ext cx="216047"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2" name="矩形 103"/>
        <xdr:cNvSpPr/>
      </xdr:nvSpPr>
      <xdr:spPr>
        <a:xfrm rot="5400000">
          <a:off x="4792265" y="246910621"/>
          <a:ext cx="216047"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3" name="矩形 104"/>
        <xdr:cNvSpPr/>
      </xdr:nvSpPr>
      <xdr:spPr>
        <a:xfrm rot="5400000">
          <a:off x="4792265" y="246910621"/>
          <a:ext cx="216047"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4" name="矩形 105"/>
        <xdr:cNvSpPr/>
      </xdr:nvSpPr>
      <xdr:spPr>
        <a:xfrm rot="5400000">
          <a:off x="4792265" y="246910621"/>
          <a:ext cx="216047"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15" name="矩形 106"/>
        <xdr:cNvSpPr/>
      </xdr:nvSpPr>
      <xdr:spPr>
        <a:xfrm rot="5400000">
          <a:off x="4761467" y="246893476"/>
          <a:ext cx="283368"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6" name="矩形 107"/>
        <xdr:cNvSpPr/>
      </xdr:nvSpPr>
      <xdr:spPr>
        <a:xfrm rot="5400000">
          <a:off x="4792265" y="246910621"/>
          <a:ext cx="216047"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17" name="矩形 108"/>
        <xdr:cNvSpPr/>
      </xdr:nvSpPr>
      <xdr:spPr>
        <a:xfrm rot="5400000">
          <a:off x="4761467" y="246893476"/>
          <a:ext cx="283368" cy="182880"/>
        </a:xfrm>
        <a:prstGeom prst="rect">
          <a:avLst/>
        </a:prstGeom>
        <a:noFill/>
      </xdr:spPr>
    </xdr:sp>
    <xdr:clientData/>
  </xdr:twoCellAnchor>
  <xdr:twoCellAnchor>
    <xdr:from>
      <xdr:col>6</xdr:col>
      <xdr:colOff>458390</xdr:colOff>
      <xdr:row>779</xdr:row>
      <xdr:rowOff>175021</xdr:rowOff>
    </xdr:from>
    <xdr:to>
      <xdr:col>7</xdr:col>
      <xdr:colOff>7162</xdr:colOff>
      <xdr:row>780</xdr:row>
      <xdr:rowOff>97869</xdr:rowOff>
    </xdr:to>
    <xdr:sp macro="" textlink="">
      <xdr:nvSpPr>
        <xdr:cNvPr id="411818" name="矩形 109"/>
        <xdr:cNvSpPr/>
      </xdr:nvSpPr>
      <xdr:spPr>
        <a:xfrm rot="5400000">
          <a:off x="4792265" y="246910621"/>
          <a:ext cx="216047"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19" name="矩形 110"/>
        <xdr:cNvSpPr/>
      </xdr:nvSpPr>
      <xdr:spPr>
        <a:xfrm rot="5400000">
          <a:off x="4778657" y="246910621"/>
          <a:ext cx="282651"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20" name="矩形 111"/>
        <xdr:cNvSpPr/>
      </xdr:nvSpPr>
      <xdr:spPr>
        <a:xfrm rot="5400000">
          <a:off x="4761467" y="246893476"/>
          <a:ext cx="283368"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21" name="矩形 112"/>
        <xdr:cNvSpPr/>
      </xdr:nvSpPr>
      <xdr:spPr>
        <a:xfrm rot="5400000">
          <a:off x="4761467" y="246893476"/>
          <a:ext cx="283368"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22" name="矩形 113"/>
        <xdr:cNvSpPr/>
      </xdr:nvSpPr>
      <xdr:spPr>
        <a:xfrm rot="5400000">
          <a:off x="4761467" y="246893476"/>
          <a:ext cx="283368"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23" name="矩形 114"/>
        <xdr:cNvSpPr/>
      </xdr:nvSpPr>
      <xdr:spPr>
        <a:xfrm rot="5400000">
          <a:off x="4761467" y="246893476"/>
          <a:ext cx="283368"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24" name="矩形 115"/>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25" name="矩形 116"/>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26" name="矩形 117"/>
        <xdr:cNvSpPr/>
      </xdr:nvSpPr>
      <xdr:spPr>
        <a:xfrm rot="5400000">
          <a:off x="4778657" y="246910621"/>
          <a:ext cx="282651" cy="182880"/>
        </a:xfrm>
        <a:prstGeom prst="rect">
          <a:avLst/>
        </a:prstGeom>
        <a:noFill/>
      </xdr:spPr>
    </xdr:sp>
    <xdr:clientData/>
  </xdr:twoCellAnchor>
  <xdr:twoCellAnchor>
    <xdr:from>
      <xdr:col>6</xdr:col>
      <xdr:colOff>427592</xdr:colOff>
      <xdr:row>779</xdr:row>
      <xdr:rowOff>157876</xdr:rowOff>
    </xdr:from>
    <xdr:to>
      <xdr:col>6</xdr:col>
      <xdr:colOff>710505</xdr:colOff>
      <xdr:row>780</xdr:row>
      <xdr:rowOff>80724</xdr:rowOff>
    </xdr:to>
    <xdr:sp macro="" textlink="">
      <xdr:nvSpPr>
        <xdr:cNvPr id="411827" name="矩形 118"/>
        <xdr:cNvSpPr/>
      </xdr:nvSpPr>
      <xdr:spPr>
        <a:xfrm rot="5400000">
          <a:off x="4761467" y="246893476"/>
          <a:ext cx="283368" cy="182880"/>
        </a:xfrm>
        <a:prstGeom prst="rect">
          <a:avLst/>
        </a:prstGeom>
        <a:noFill/>
      </xdr:spPr>
    </xdr:sp>
    <xdr:clientData/>
  </xdr:twoCellAnchor>
  <xdr:twoCellAnchor>
    <xdr:from>
      <xdr:col>6</xdr:col>
      <xdr:colOff>494202</xdr:colOff>
      <xdr:row>779</xdr:row>
      <xdr:rowOff>144303</xdr:rowOff>
    </xdr:from>
    <xdr:to>
      <xdr:col>6</xdr:col>
      <xdr:colOff>687585</xdr:colOff>
      <xdr:row>780</xdr:row>
      <xdr:rowOff>115728</xdr:rowOff>
    </xdr:to>
    <xdr:sp macro="" textlink="">
      <xdr:nvSpPr>
        <xdr:cNvPr id="411828" name="矩形 119"/>
        <xdr:cNvSpPr/>
      </xdr:nvSpPr>
      <xdr:spPr>
        <a:xfrm rot="5400000">
          <a:off x="4828077" y="246879903"/>
          <a:ext cx="193838"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29" name="矩形 120"/>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0" name="矩形 121"/>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31" name="矩形 122"/>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2" name="矩形 123"/>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3" name="矩形 124"/>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4" name="矩形 125"/>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5" name="矩形 126"/>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36" name="矩形 127"/>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7" name="矩形 128"/>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38" name="矩形 129"/>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39" name="矩形 130"/>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40" name="矩形 131"/>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41" name="矩形 132"/>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42" name="矩形 133"/>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43" name="矩形 134"/>
        <xdr:cNvSpPr/>
      </xdr:nvSpPr>
      <xdr:spPr>
        <a:xfrm rot="5400000">
          <a:off x="4778657" y="24691062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44" name="矩形 135"/>
        <xdr:cNvSpPr/>
      </xdr:nvSpPr>
      <xdr:spPr>
        <a:xfrm rot="5400000">
          <a:off x="4778657" y="246910621"/>
          <a:ext cx="282651" cy="182880"/>
        </a:xfrm>
        <a:prstGeom prst="rect">
          <a:avLst/>
        </a:prstGeom>
        <a:noFill/>
      </xdr:spPr>
    </xdr:sp>
    <xdr:clientData/>
  </xdr:twoCellAnchor>
  <xdr:twoCellAnchor>
    <xdr:from>
      <xdr:col>6</xdr:col>
      <xdr:colOff>494202</xdr:colOff>
      <xdr:row>779</xdr:row>
      <xdr:rowOff>144303</xdr:rowOff>
    </xdr:from>
    <xdr:to>
      <xdr:col>6</xdr:col>
      <xdr:colOff>687585</xdr:colOff>
      <xdr:row>780</xdr:row>
      <xdr:rowOff>115728</xdr:rowOff>
    </xdr:to>
    <xdr:sp macro="" textlink="">
      <xdr:nvSpPr>
        <xdr:cNvPr id="411845" name="矩形 136"/>
        <xdr:cNvSpPr/>
      </xdr:nvSpPr>
      <xdr:spPr>
        <a:xfrm rot="5400000">
          <a:off x="4828077" y="246879903"/>
          <a:ext cx="193838" cy="182880"/>
        </a:xfrm>
        <a:prstGeom prst="rect">
          <a:avLst/>
        </a:prstGeom>
        <a:noFill/>
      </xdr:spPr>
    </xdr:sp>
    <xdr:clientData/>
  </xdr:twoCellAnchor>
  <xdr:twoCellAnchor>
    <xdr:from>
      <xdr:col>6</xdr:col>
      <xdr:colOff>494202</xdr:colOff>
      <xdr:row>779</xdr:row>
      <xdr:rowOff>144303</xdr:rowOff>
    </xdr:from>
    <xdr:to>
      <xdr:col>6</xdr:col>
      <xdr:colOff>687585</xdr:colOff>
      <xdr:row>780</xdr:row>
      <xdr:rowOff>115728</xdr:rowOff>
    </xdr:to>
    <xdr:sp macro="" textlink="">
      <xdr:nvSpPr>
        <xdr:cNvPr id="411846" name="矩形 137"/>
        <xdr:cNvSpPr/>
      </xdr:nvSpPr>
      <xdr:spPr>
        <a:xfrm rot="5400000">
          <a:off x="4828077" y="246879903"/>
          <a:ext cx="193838" cy="182880"/>
        </a:xfrm>
        <a:prstGeom prst="rect">
          <a:avLst/>
        </a:prstGeom>
        <a:noFill/>
      </xdr:spPr>
    </xdr:sp>
    <xdr:clientData/>
  </xdr:twoCellAnchor>
  <xdr:twoCellAnchor>
    <xdr:from>
      <xdr:col>6</xdr:col>
      <xdr:colOff>444782</xdr:colOff>
      <xdr:row>779</xdr:row>
      <xdr:rowOff>163591</xdr:rowOff>
    </xdr:from>
    <xdr:to>
      <xdr:col>6</xdr:col>
      <xdr:colOff>726978</xdr:colOff>
      <xdr:row>780</xdr:row>
      <xdr:rowOff>87153</xdr:rowOff>
    </xdr:to>
    <xdr:sp macro="" textlink="">
      <xdr:nvSpPr>
        <xdr:cNvPr id="411847" name="矩形 138"/>
        <xdr:cNvSpPr/>
      </xdr:nvSpPr>
      <xdr:spPr>
        <a:xfrm rot="5400000">
          <a:off x="4778657" y="246899191"/>
          <a:ext cx="282651" cy="182880"/>
        </a:xfrm>
        <a:prstGeom prst="rect">
          <a:avLst/>
        </a:prstGeom>
        <a:noFill/>
      </xdr:spPr>
    </xdr:sp>
    <xdr:clientData/>
  </xdr:twoCellAnchor>
  <xdr:twoCellAnchor>
    <xdr:from>
      <xdr:col>6</xdr:col>
      <xdr:colOff>444782</xdr:colOff>
      <xdr:row>779</xdr:row>
      <xdr:rowOff>175021</xdr:rowOff>
    </xdr:from>
    <xdr:to>
      <xdr:col>6</xdr:col>
      <xdr:colOff>726978</xdr:colOff>
      <xdr:row>780</xdr:row>
      <xdr:rowOff>97869</xdr:rowOff>
    </xdr:to>
    <xdr:sp macro="" textlink="">
      <xdr:nvSpPr>
        <xdr:cNvPr id="411848" name="矩形 139"/>
        <xdr:cNvSpPr/>
      </xdr:nvSpPr>
      <xdr:spPr>
        <a:xfrm rot="5400000">
          <a:off x="4778657" y="246910621"/>
          <a:ext cx="282651" cy="182880"/>
        </a:xfrm>
        <a:prstGeom prst="rect">
          <a:avLst/>
        </a:prstGeom>
        <a:noFill/>
      </xdr:spPr>
    </xdr:sp>
    <xdr:clientData/>
  </xdr:twoCellAnchor>
  <xdr:twoCellAnchor>
    <xdr:from>
      <xdr:col>8</xdr:col>
      <xdr:colOff>6241</xdr:colOff>
      <xdr:row>779</xdr:row>
      <xdr:rowOff>75723</xdr:rowOff>
    </xdr:from>
    <xdr:to>
      <xdr:col>8</xdr:col>
      <xdr:colOff>257602</xdr:colOff>
      <xdr:row>779</xdr:row>
      <xdr:rowOff>181451</xdr:rowOff>
    </xdr:to>
    <xdr:sp macro="" textlink="">
      <xdr:nvSpPr>
        <xdr:cNvPr id="411849" name="矩形 140"/>
        <xdr:cNvSpPr/>
      </xdr:nvSpPr>
      <xdr:spPr>
        <a:xfrm rot="5400000">
          <a:off x="5673616" y="246811323"/>
          <a:ext cx="251956" cy="0"/>
        </a:xfrm>
        <a:prstGeom prst="rect">
          <a:avLst/>
        </a:prstGeom>
        <a:noFill/>
      </xdr:spPr>
    </xdr:sp>
    <xdr:clientData/>
  </xdr:twoCellAnchor>
  <xdr:twoCellAnchor>
    <xdr:from>
      <xdr:col>8</xdr:col>
      <xdr:colOff>19291</xdr:colOff>
      <xdr:row>779</xdr:row>
      <xdr:rowOff>74295</xdr:rowOff>
    </xdr:from>
    <xdr:to>
      <xdr:col>8</xdr:col>
      <xdr:colOff>271220</xdr:colOff>
      <xdr:row>779</xdr:row>
      <xdr:rowOff>180022</xdr:rowOff>
    </xdr:to>
    <xdr:sp macro="" textlink="">
      <xdr:nvSpPr>
        <xdr:cNvPr id="411850" name="矩形 141"/>
        <xdr:cNvSpPr/>
      </xdr:nvSpPr>
      <xdr:spPr>
        <a:xfrm rot="5400000">
          <a:off x="5686666" y="246809895"/>
          <a:ext cx="252524" cy="0"/>
        </a:xfrm>
        <a:prstGeom prst="rect">
          <a:avLst/>
        </a:prstGeom>
        <a:noFill/>
      </xdr:spPr>
    </xdr:sp>
    <xdr:clientData/>
  </xdr:twoCellAnchor>
  <xdr:twoCellAnchor>
    <xdr:from>
      <xdr:col>8</xdr:col>
      <xdr:colOff>19291</xdr:colOff>
      <xdr:row>779</xdr:row>
      <xdr:rowOff>74295</xdr:rowOff>
    </xdr:from>
    <xdr:to>
      <xdr:col>8</xdr:col>
      <xdr:colOff>271220</xdr:colOff>
      <xdr:row>779</xdr:row>
      <xdr:rowOff>180022</xdr:rowOff>
    </xdr:to>
    <xdr:sp macro="" textlink="">
      <xdr:nvSpPr>
        <xdr:cNvPr id="411851" name="矩形 142"/>
        <xdr:cNvSpPr/>
      </xdr:nvSpPr>
      <xdr:spPr>
        <a:xfrm rot="5400000">
          <a:off x="5686666" y="246809895"/>
          <a:ext cx="252524" cy="0"/>
        </a:xfrm>
        <a:prstGeom prst="rect">
          <a:avLst/>
        </a:prstGeom>
        <a:noFill/>
      </xdr:spPr>
    </xdr:sp>
    <xdr:clientData/>
  </xdr:twoCellAnchor>
  <xdr:twoCellAnchor>
    <xdr:from>
      <xdr:col>8</xdr:col>
      <xdr:colOff>19291</xdr:colOff>
      <xdr:row>779</xdr:row>
      <xdr:rowOff>74295</xdr:rowOff>
    </xdr:from>
    <xdr:to>
      <xdr:col>8</xdr:col>
      <xdr:colOff>271220</xdr:colOff>
      <xdr:row>779</xdr:row>
      <xdr:rowOff>180022</xdr:rowOff>
    </xdr:to>
    <xdr:sp macro="" textlink="">
      <xdr:nvSpPr>
        <xdr:cNvPr id="411852" name="矩形 143"/>
        <xdr:cNvSpPr/>
      </xdr:nvSpPr>
      <xdr:spPr>
        <a:xfrm rot="5400000">
          <a:off x="5686666" y="246809895"/>
          <a:ext cx="252524" cy="0"/>
        </a:xfrm>
        <a:prstGeom prst="rect">
          <a:avLst/>
        </a:prstGeom>
        <a:noFill/>
      </xdr:spPr>
    </xdr:sp>
    <xdr:clientData/>
  </xdr:twoCellAnchor>
  <xdr:twoCellAnchor>
    <xdr:from>
      <xdr:col>8</xdr:col>
      <xdr:colOff>19291</xdr:colOff>
      <xdr:row>779</xdr:row>
      <xdr:rowOff>74295</xdr:rowOff>
    </xdr:from>
    <xdr:to>
      <xdr:col>8</xdr:col>
      <xdr:colOff>271220</xdr:colOff>
      <xdr:row>779</xdr:row>
      <xdr:rowOff>180022</xdr:rowOff>
    </xdr:to>
    <xdr:sp macro="" textlink="">
      <xdr:nvSpPr>
        <xdr:cNvPr id="411853" name="矩形 144"/>
        <xdr:cNvSpPr/>
      </xdr:nvSpPr>
      <xdr:spPr>
        <a:xfrm rot="5400000">
          <a:off x="5686666" y="246809895"/>
          <a:ext cx="252524" cy="0"/>
        </a:xfrm>
        <a:prstGeom prst="rect">
          <a:avLst/>
        </a:prstGeom>
        <a:noFill/>
      </xdr:spPr>
    </xdr:sp>
    <xdr:clientData/>
  </xdr:twoCellAnchor>
  <xdr:twoCellAnchor>
    <xdr:from>
      <xdr:col>8</xdr:col>
      <xdr:colOff>6241</xdr:colOff>
      <xdr:row>779</xdr:row>
      <xdr:rowOff>75723</xdr:rowOff>
    </xdr:from>
    <xdr:to>
      <xdr:col>8</xdr:col>
      <xdr:colOff>257602</xdr:colOff>
      <xdr:row>779</xdr:row>
      <xdr:rowOff>181451</xdr:rowOff>
    </xdr:to>
    <xdr:sp macro="" textlink="">
      <xdr:nvSpPr>
        <xdr:cNvPr id="411854" name="矩形 145"/>
        <xdr:cNvSpPr/>
      </xdr:nvSpPr>
      <xdr:spPr>
        <a:xfrm rot="5400000">
          <a:off x="5673616" y="246811323"/>
          <a:ext cx="251956" cy="0"/>
        </a:xfrm>
        <a:prstGeom prst="rect">
          <a:avLst/>
        </a:prstGeom>
        <a:noFill/>
      </xdr:spPr>
    </xdr:sp>
    <xdr:clientData/>
  </xdr:twoCellAnchor>
  <xdr:twoCellAnchor>
    <xdr:from>
      <xdr:col>8</xdr:col>
      <xdr:colOff>6241</xdr:colOff>
      <xdr:row>779</xdr:row>
      <xdr:rowOff>75723</xdr:rowOff>
    </xdr:from>
    <xdr:to>
      <xdr:col>8</xdr:col>
      <xdr:colOff>257602</xdr:colOff>
      <xdr:row>779</xdr:row>
      <xdr:rowOff>181451</xdr:rowOff>
    </xdr:to>
    <xdr:sp macro="" textlink="">
      <xdr:nvSpPr>
        <xdr:cNvPr id="411855" name="矩形 146"/>
        <xdr:cNvSpPr/>
      </xdr:nvSpPr>
      <xdr:spPr>
        <a:xfrm rot="5400000">
          <a:off x="5673616" y="246811323"/>
          <a:ext cx="251956" cy="0"/>
        </a:xfrm>
        <a:prstGeom prst="rect">
          <a:avLst/>
        </a:prstGeom>
        <a:noFill/>
      </xdr:spPr>
    </xdr:sp>
    <xdr:clientData/>
  </xdr:twoCellAnchor>
  <xdr:twoCellAnchor>
    <xdr:from>
      <xdr:col>8</xdr:col>
      <xdr:colOff>3404</xdr:colOff>
      <xdr:row>779</xdr:row>
      <xdr:rowOff>90725</xdr:rowOff>
    </xdr:from>
    <xdr:to>
      <xdr:col>8</xdr:col>
      <xdr:colOff>255333</xdr:colOff>
      <xdr:row>780</xdr:row>
      <xdr:rowOff>14287</xdr:rowOff>
    </xdr:to>
    <xdr:sp macro="" textlink="">
      <xdr:nvSpPr>
        <xdr:cNvPr id="411856" name="矩形 147"/>
        <xdr:cNvSpPr/>
      </xdr:nvSpPr>
      <xdr:spPr>
        <a:xfrm rot="5400000">
          <a:off x="5670779" y="246826325"/>
          <a:ext cx="252524" cy="182880"/>
        </a:xfrm>
        <a:prstGeom prst="rect">
          <a:avLst/>
        </a:prstGeom>
        <a:noFill/>
      </xdr:spPr>
    </xdr:sp>
    <xdr:clientData/>
  </xdr:twoCellAnchor>
  <xdr:twoCellAnchor>
    <xdr:from>
      <xdr:col>8</xdr:col>
      <xdr:colOff>10780</xdr:colOff>
      <xdr:row>779</xdr:row>
      <xdr:rowOff>85010</xdr:rowOff>
    </xdr:from>
    <xdr:to>
      <xdr:col>8</xdr:col>
      <xdr:colOff>262709</xdr:colOff>
      <xdr:row>780</xdr:row>
      <xdr:rowOff>8572</xdr:rowOff>
    </xdr:to>
    <xdr:sp macro="" textlink="">
      <xdr:nvSpPr>
        <xdr:cNvPr id="411857" name="矩形 148"/>
        <xdr:cNvSpPr/>
      </xdr:nvSpPr>
      <xdr:spPr>
        <a:xfrm rot="5400000">
          <a:off x="5678155" y="246820610"/>
          <a:ext cx="252524" cy="182880"/>
        </a:xfrm>
        <a:prstGeom prst="rect">
          <a:avLst/>
        </a:prstGeom>
        <a:noFill/>
      </xdr:spPr>
    </xdr:sp>
    <xdr:clientData/>
  </xdr:twoCellAnchor>
  <xdr:twoCellAnchor>
    <xdr:from>
      <xdr:col>8</xdr:col>
      <xdr:colOff>256468</xdr:colOff>
      <xdr:row>779</xdr:row>
      <xdr:rowOff>42862</xdr:rowOff>
    </xdr:from>
    <xdr:to>
      <xdr:col>8</xdr:col>
      <xdr:colOff>508396</xdr:colOff>
      <xdr:row>779</xdr:row>
      <xdr:rowOff>148590</xdr:rowOff>
    </xdr:to>
    <xdr:sp macro="" textlink="">
      <xdr:nvSpPr>
        <xdr:cNvPr id="411858" name="矩形 149"/>
        <xdr:cNvSpPr/>
      </xdr:nvSpPr>
      <xdr:spPr>
        <a:xfrm rot="5400000">
          <a:off x="5923843" y="246778462"/>
          <a:ext cx="252523" cy="0"/>
        </a:xfrm>
        <a:prstGeom prst="rect">
          <a:avLst/>
        </a:prstGeom>
        <a:noFill/>
      </xdr:spPr>
    </xdr:sp>
    <xdr:clientData/>
  </xdr:twoCellAnchor>
  <xdr:twoCellAnchor>
    <xdr:from>
      <xdr:col>8</xdr:col>
      <xdr:colOff>420448</xdr:colOff>
      <xdr:row>779</xdr:row>
      <xdr:rowOff>12858</xdr:rowOff>
    </xdr:from>
    <xdr:to>
      <xdr:col>9</xdr:col>
      <xdr:colOff>91352</xdr:colOff>
      <xdr:row>779</xdr:row>
      <xdr:rowOff>119300</xdr:rowOff>
    </xdr:to>
    <xdr:sp macro="" textlink="">
      <xdr:nvSpPr>
        <xdr:cNvPr id="411859" name="矩形 150"/>
        <xdr:cNvSpPr/>
      </xdr:nvSpPr>
      <xdr:spPr>
        <a:xfrm rot="5400000">
          <a:off x="6087823" y="246748458"/>
          <a:ext cx="204955" cy="0"/>
        </a:xfrm>
        <a:prstGeom prst="rect">
          <a:avLst/>
        </a:prstGeom>
        <a:noFill/>
      </xdr:spPr>
    </xdr:sp>
    <xdr:clientData/>
  </xdr:twoCellAnchor>
  <xdr:twoCellAnchor>
    <xdr:from>
      <xdr:col>8</xdr:col>
      <xdr:colOff>420448</xdr:colOff>
      <xdr:row>779</xdr:row>
      <xdr:rowOff>3571</xdr:rowOff>
    </xdr:from>
    <xdr:to>
      <xdr:col>9</xdr:col>
      <xdr:colOff>91352</xdr:colOff>
      <xdr:row>779</xdr:row>
      <xdr:rowOff>110013</xdr:rowOff>
    </xdr:to>
    <xdr:sp macro="" textlink="">
      <xdr:nvSpPr>
        <xdr:cNvPr id="411860" name="矩形 151"/>
        <xdr:cNvSpPr/>
      </xdr:nvSpPr>
      <xdr:spPr>
        <a:xfrm rot="5400000">
          <a:off x="6087823" y="246739171"/>
          <a:ext cx="204955" cy="0"/>
        </a:xfrm>
        <a:prstGeom prst="rect">
          <a:avLst/>
        </a:prstGeom>
        <a:noFill/>
      </xdr:spPr>
    </xdr:sp>
    <xdr:clientData/>
  </xdr:twoCellAnchor>
  <xdr:twoCellAnchor>
    <xdr:from>
      <xdr:col>8</xdr:col>
      <xdr:colOff>420448</xdr:colOff>
      <xdr:row>779</xdr:row>
      <xdr:rowOff>3571</xdr:rowOff>
    </xdr:from>
    <xdr:to>
      <xdr:col>9</xdr:col>
      <xdr:colOff>91352</xdr:colOff>
      <xdr:row>779</xdr:row>
      <xdr:rowOff>110013</xdr:rowOff>
    </xdr:to>
    <xdr:sp macro="" textlink="">
      <xdr:nvSpPr>
        <xdr:cNvPr id="411861" name="矩形 152"/>
        <xdr:cNvSpPr/>
      </xdr:nvSpPr>
      <xdr:spPr>
        <a:xfrm rot="5400000">
          <a:off x="6087823" y="246739171"/>
          <a:ext cx="204955" cy="0"/>
        </a:xfrm>
        <a:prstGeom prst="rect">
          <a:avLst/>
        </a:prstGeom>
        <a:noFill/>
      </xdr:spPr>
    </xdr:sp>
    <xdr:clientData/>
  </xdr:twoCellAnchor>
  <xdr:twoCellAnchor>
    <xdr:from>
      <xdr:col>9</xdr:col>
      <xdr:colOff>0</xdr:colOff>
      <xdr:row>779</xdr:row>
      <xdr:rowOff>79295</xdr:rowOff>
    </xdr:from>
    <xdr:to>
      <xdr:col>9</xdr:col>
      <xdr:colOff>251928</xdr:colOff>
      <xdr:row>780</xdr:row>
      <xdr:rowOff>2857</xdr:rowOff>
    </xdr:to>
    <xdr:sp macro="" textlink="">
      <xdr:nvSpPr>
        <xdr:cNvPr id="411862" name="矩形 153"/>
        <xdr:cNvSpPr/>
      </xdr:nvSpPr>
      <xdr:spPr>
        <a:xfrm rot="5400000">
          <a:off x="6200775" y="24681489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3" name="矩形 154"/>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4" name="矩形 155"/>
        <xdr:cNvSpPr/>
      </xdr:nvSpPr>
      <xdr:spPr>
        <a:xfrm rot="5400000">
          <a:off x="6200775" y="246810609"/>
          <a:ext cx="252579" cy="0"/>
        </a:xfrm>
        <a:prstGeom prst="rect">
          <a:avLst/>
        </a:prstGeom>
        <a:noFill/>
      </xdr:spPr>
    </xdr:sp>
    <xdr:clientData/>
  </xdr:twoCellAnchor>
  <xdr:twoCellAnchor>
    <xdr:from>
      <xdr:col>9</xdr:col>
      <xdr:colOff>0</xdr:colOff>
      <xdr:row>779</xdr:row>
      <xdr:rowOff>79295</xdr:rowOff>
    </xdr:from>
    <xdr:to>
      <xdr:col>9</xdr:col>
      <xdr:colOff>251928</xdr:colOff>
      <xdr:row>780</xdr:row>
      <xdr:rowOff>2857</xdr:rowOff>
    </xdr:to>
    <xdr:sp macro="" textlink="">
      <xdr:nvSpPr>
        <xdr:cNvPr id="411865" name="矩形 156"/>
        <xdr:cNvSpPr/>
      </xdr:nvSpPr>
      <xdr:spPr>
        <a:xfrm rot="5400000">
          <a:off x="6200775" y="24681489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6" name="矩形 157"/>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7" name="矩形 158"/>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8" name="矩形 159"/>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69" name="矩形 160"/>
        <xdr:cNvSpPr/>
      </xdr:nvSpPr>
      <xdr:spPr>
        <a:xfrm rot="5400000">
          <a:off x="6200775" y="246810609"/>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70" name="矩形 161"/>
        <xdr:cNvSpPr/>
      </xdr:nvSpPr>
      <xdr:spPr>
        <a:xfrm rot="5400000">
          <a:off x="6200775" y="24682132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71" name="矩形 162"/>
        <xdr:cNvSpPr/>
      </xdr:nvSpPr>
      <xdr:spPr>
        <a:xfrm rot="5400000">
          <a:off x="6200775" y="246810609"/>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72" name="矩形 163"/>
        <xdr:cNvSpPr/>
      </xdr:nvSpPr>
      <xdr:spPr>
        <a:xfrm rot="5400000">
          <a:off x="6200775" y="24682132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73" name="矩形 164"/>
        <xdr:cNvSpPr/>
      </xdr:nvSpPr>
      <xdr:spPr>
        <a:xfrm rot="5400000">
          <a:off x="6200775" y="246810609"/>
          <a:ext cx="252579" cy="0"/>
        </a:xfrm>
        <a:prstGeom prst="rect">
          <a:avLst/>
        </a:prstGeom>
        <a:noFill/>
      </xdr:spPr>
    </xdr:sp>
    <xdr:clientData/>
  </xdr:twoCellAnchor>
  <xdr:twoCellAnchor>
    <xdr:from>
      <xdr:col>9</xdr:col>
      <xdr:colOff>0</xdr:colOff>
      <xdr:row>779</xdr:row>
      <xdr:rowOff>85010</xdr:rowOff>
    </xdr:from>
    <xdr:to>
      <xdr:col>9</xdr:col>
      <xdr:colOff>251928</xdr:colOff>
      <xdr:row>780</xdr:row>
      <xdr:rowOff>8572</xdr:rowOff>
    </xdr:to>
    <xdr:sp macro="" textlink="">
      <xdr:nvSpPr>
        <xdr:cNvPr id="411874" name="矩形 165"/>
        <xdr:cNvSpPr/>
      </xdr:nvSpPr>
      <xdr:spPr>
        <a:xfrm rot="5400000">
          <a:off x="6200775" y="246820610"/>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75" name="矩形 166"/>
        <xdr:cNvSpPr/>
      </xdr:nvSpPr>
      <xdr:spPr>
        <a:xfrm rot="5400000">
          <a:off x="6200775" y="246821325"/>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76" name="矩形 167"/>
        <xdr:cNvSpPr/>
      </xdr:nvSpPr>
      <xdr:spPr>
        <a:xfrm rot="5400000">
          <a:off x="6200775" y="246821325"/>
          <a:ext cx="252579" cy="182880"/>
        </a:xfrm>
        <a:prstGeom prst="rect">
          <a:avLst/>
        </a:prstGeom>
        <a:noFill/>
      </xdr:spPr>
    </xdr:sp>
    <xdr:clientData/>
  </xdr:twoCellAnchor>
  <xdr:twoCellAnchor>
    <xdr:from>
      <xdr:col>9</xdr:col>
      <xdr:colOff>0</xdr:colOff>
      <xdr:row>779</xdr:row>
      <xdr:rowOff>7858</xdr:rowOff>
    </xdr:from>
    <xdr:to>
      <xdr:col>9</xdr:col>
      <xdr:colOff>251928</xdr:colOff>
      <xdr:row>779</xdr:row>
      <xdr:rowOff>114300</xdr:rowOff>
    </xdr:to>
    <xdr:sp macro="" textlink="">
      <xdr:nvSpPr>
        <xdr:cNvPr id="411877" name="矩形 168"/>
        <xdr:cNvSpPr/>
      </xdr:nvSpPr>
      <xdr:spPr>
        <a:xfrm rot="5400000">
          <a:off x="6200775" y="246743458"/>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78" name="矩形 169"/>
        <xdr:cNvSpPr/>
      </xdr:nvSpPr>
      <xdr:spPr>
        <a:xfrm rot="5400000">
          <a:off x="6200775" y="246821325"/>
          <a:ext cx="252579" cy="182880"/>
        </a:xfrm>
        <a:prstGeom prst="rect">
          <a:avLst/>
        </a:prstGeom>
        <a:noFill/>
      </xdr:spPr>
    </xdr:sp>
    <xdr:clientData/>
  </xdr:twoCellAnchor>
  <xdr:twoCellAnchor>
    <xdr:from>
      <xdr:col>9</xdr:col>
      <xdr:colOff>0</xdr:colOff>
      <xdr:row>778</xdr:row>
      <xdr:rowOff>179308</xdr:rowOff>
    </xdr:from>
    <xdr:to>
      <xdr:col>9</xdr:col>
      <xdr:colOff>251928</xdr:colOff>
      <xdr:row>779</xdr:row>
      <xdr:rowOff>102870</xdr:rowOff>
    </xdr:to>
    <xdr:sp macro="" textlink="">
      <xdr:nvSpPr>
        <xdr:cNvPr id="411879" name="矩形 170"/>
        <xdr:cNvSpPr/>
      </xdr:nvSpPr>
      <xdr:spPr>
        <a:xfrm rot="5400000">
          <a:off x="6200775" y="246732028"/>
          <a:ext cx="252579" cy="182880"/>
        </a:xfrm>
        <a:prstGeom prst="rect">
          <a:avLst/>
        </a:prstGeom>
        <a:noFill/>
      </xdr:spPr>
    </xdr:sp>
    <xdr:clientData/>
  </xdr:twoCellAnchor>
  <xdr:twoCellAnchor>
    <xdr:from>
      <xdr:col>9</xdr:col>
      <xdr:colOff>0</xdr:colOff>
      <xdr:row>778</xdr:row>
      <xdr:rowOff>179308</xdr:rowOff>
    </xdr:from>
    <xdr:to>
      <xdr:col>9</xdr:col>
      <xdr:colOff>251928</xdr:colOff>
      <xdr:row>779</xdr:row>
      <xdr:rowOff>102870</xdr:rowOff>
    </xdr:to>
    <xdr:sp macro="" textlink="">
      <xdr:nvSpPr>
        <xdr:cNvPr id="411880" name="矩形 171"/>
        <xdr:cNvSpPr/>
      </xdr:nvSpPr>
      <xdr:spPr>
        <a:xfrm rot="5400000">
          <a:off x="6200775" y="246732028"/>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881" name="矩形 172"/>
        <xdr:cNvSpPr/>
      </xdr:nvSpPr>
      <xdr:spPr>
        <a:xfrm rot="5400000">
          <a:off x="6200775" y="246810609"/>
          <a:ext cx="252579" cy="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82" name="矩形 173"/>
        <xdr:cNvSpPr/>
      </xdr:nvSpPr>
      <xdr:spPr>
        <a:xfrm rot="5400000">
          <a:off x="6200775" y="246804180"/>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3" name="矩形 174"/>
        <xdr:cNvSpPr/>
      </xdr:nvSpPr>
      <xdr:spPr>
        <a:xfrm rot="5400000">
          <a:off x="6200775" y="246821325"/>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4" name="矩形 175"/>
        <xdr:cNvSpPr/>
      </xdr:nvSpPr>
      <xdr:spPr>
        <a:xfrm rot="5400000">
          <a:off x="6200775" y="246821325"/>
          <a:ext cx="252579" cy="18288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85" name="矩形 176"/>
        <xdr:cNvSpPr/>
      </xdr:nvSpPr>
      <xdr:spPr>
        <a:xfrm rot="5400000">
          <a:off x="6200775" y="246804180"/>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6" name="矩形 177"/>
        <xdr:cNvSpPr/>
      </xdr:nvSpPr>
      <xdr:spPr>
        <a:xfrm rot="5400000">
          <a:off x="6200775" y="246821325"/>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7" name="矩形 178"/>
        <xdr:cNvSpPr/>
      </xdr:nvSpPr>
      <xdr:spPr>
        <a:xfrm rot="5400000">
          <a:off x="6200775" y="246821325"/>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8" name="矩形 179"/>
        <xdr:cNvSpPr/>
      </xdr:nvSpPr>
      <xdr:spPr>
        <a:xfrm rot="5400000">
          <a:off x="6200775" y="246821325"/>
          <a:ext cx="252579" cy="18288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89" name="矩形 180"/>
        <xdr:cNvSpPr/>
      </xdr:nvSpPr>
      <xdr:spPr>
        <a:xfrm rot="5400000">
          <a:off x="6200775" y="246821325"/>
          <a:ext cx="252579" cy="18288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0" name="矩形 181"/>
        <xdr:cNvSpPr/>
      </xdr:nvSpPr>
      <xdr:spPr>
        <a:xfrm rot="5400000">
          <a:off x="6200775" y="246804180"/>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91" name="矩形 182"/>
        <xdr:cNvSpPr/>
      </xdr:nvSpPr>
      <xdr:spPr>
        <a:xfrm rot="5400000">
          <a:off x="6200775" y="246821325"/>
          <a:ext cx="252579" cy="18288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2" name="矩形 183"/>
        <xdr:cNvSpPr/>
      </xdr:nvSpPr>
      <xdr:spPr>
        <a:xfrm rot="5400000">
          <a:off x="6200775" y="246804180"/>
          <a:ext cx="252579" cy="0"/>
        </a:xfrm>
        <a:prstGeom prst="rect">
          <a:avLst/>
        </a:prstGeom>
        <a:noFill/>
      </xdr:spPr>
    </xdr:sp>
    <xdr:clientData/>
  </xdr:twoCellAnchor>
  <xdr:twoCellAnchor>
    <xdr:from>
      <xdr:col>9</xdr:col>
      <xdr:colOff>0</xdr:colOff>
      <xdr:row>779</xdr:row>
      <xdr:rowOff>85725</xdr:rowOff>
    </xdr:from>
    <xdr:to>
      <xdr:col>9</xdr:col>
      <xdr:colOff>251928</xdr:colOff>
      <xdr:row>780</xdr:row>
      <xdr:rowOff>9286</xdr:rowOff>
    </xdr:to>
    <xdr:sp macro="" textlink="">
      <xdr:nvSpPr>
        <xdr:cNvPr id="411893" name="矩形 184"/>
        <xdr:cNvSpPr/>
      </xdr:nvSpPr>
      <xdr:spPr>
        <a:xfrm rot="5400000">
          <a:off x="6200775" y="246821325"/>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894" name="矩形 185"/>
        <xdr:cNvSpPr/>
      </xdr:nvSpPr>
      <xdr:spPr>
        <a:xfrm rot="5400000">
          <a:off x="6200775" y="246822039"/>
          <a:ext cx="252579" cy="18288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5" name="矩形 186"/>
        <xdr:cNvSpPr/>
      </xdr:nvSpPr>
      <xdr:spPr>
        <a:xfrm rot="5400000">
          <a:off x="6200775" y="246804180"/>
          <a:ext cx="252579" cy="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6" name="矩形 187"/>
        <xdr:cNvSpPr/>
      </xdr:nvSpPr>
      <xdr:spPr>
        <a:xfrm rot="5400000">
          <a:off x="6200775" y="246804180"/>
          <a:ext cx="252579" cy="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7" name="矩形 188"/>
        <xdr:cNvSpPr/>
      </xdr:nvSpPr>
      <xdr:spPr>
        <a:xfrm rot="5400000">
          <a:off x="6200775" y="246804180"/>
          <a:ext cx="252579" cy="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898" name="矩形 189"/>
        <xdr:cNvSpPr/>
      </xdr:nvSpPr>
      <xdr:spPr>
        <a:xfrm rot="5400000">
          <a:off x="6200775" y="246804180"/>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899" name="矩形 190"/>
        <xdr:cNvSpPr/>
      </xdr:nvSpPr>
      <xdr:spPr>
        <a:xfrm rot="5400000">
          <a:off x="6200775" y="246822039"/>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00" name="矩形 191"/>
        <xdr:cNvSpPr/>
      </xdr:nvSpPr>
      <xdr:spPr>
        <a:xfrm rot="5400000">
          <a:off x="6200775" y="246822039"/>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01" name="矩形 192"/>
        <xdr:cNvSpPr/>
      </xdr:nvSpPr>
      <xdr:spPr>
        <a:xfrm rot="5400000">
          <a:off x="6200775" y="246822039"/>
          <a:ext cx="252579" cy="182880"/>
        </a:xfrm>
        <a:prstGeom prst="rect">
          <a:avLst/>
        </a:prstGeom>
        <a:noFill/>
      </xdr:spPr>
    </xdr:sp>
    <xdr:clientData/>
  </xdr:twoCellAnchor>
  <xdr:twoCellAnchor>
    <xdr:from>
      <xdr:col>9</xdr:col>
      <xdr:colOff>0</xdr:colOff>
      <xdr:row>779</xdr:row>
      <xdr:rowOff>68580</xdr:rowOff>
    </xdr:from>
    <xdr:to>
      <xdr:col>9</xdr:col>
      <xdr:colOff>251928</xdr:colOff>
      <xdr:row>779</xdr:row>
      <xdr:rowOff>175021</xdr:rowOff>
    </xdr:to>
    <xdr:sp macro="" textlink="">
      <xdr:nvSpPr>
        <xdr:cNvPr id="411902" name="矩形 193"/>
        <xdr:cNvSpPr/>
      </xdr:nvSpPr>
      <xdr:spPr>
        <a:xfrm rot="5400000">
          <a:off x="6200775" y="246804180"/>
          <a:ext cx="252579" cy="0"/>
        </a:xfrm>
        <a:prstGeom prst="rect">
          <a:avLst/>
        </a:prstGeom>
        <a:noFill/>
      </xdr:spPr>
    </xdr:sp>
    <xdr:clientData/>
  </xdr:twoCellAnchor>
  <xdr:twoCellAnchor>
    <xdr:from>
      <xdr:col>9</xdr:col>
      <xdr:colOff>0</xdr:colOff>
      <xdr:row>779</xdr:row>
      <xdr:rowOff>79295</xdr:rowOff>
    </xdr:from>
    <xdr:to>
      <xdr:col>9</xdr:col>
      <xdr:colOff>251928</xdr:colOff>
      <xdr:row>780</xdr:row>
      <xdr:rowOff>2857</xdr:rowOff>
    </xdr:to>
    <xdr:sp macro="" textlink="">
      <xdr:nvSpPr>
        <xdr:cNvPr id="411903" name="矩形 194"/>
        <xdr:cNvSpPr/>
      </xdr:nvSpPr>
      <xdr:spPr>
        <a:xfrm rot="5400000">
          <a:off x="6200775" y="24681489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04" name="矩形 195"/>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05" name="矩形 196"/>
        <xdr:cNvSpPr/>
      </xdr:nvSpPr>
      <xdr:spPr>
        <a:xfrm rot="5400000">
          <a:off x="6200775" y="246810609"/>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06" name="矩形 197"/>
        <xdr:cNvSpPr/>
      </xdr:nvSpPr>
      <xdr:spPr>
        <a:xfrm rot="5400000">
          <a:off x="6200775" y="246822039"/>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07" name="矩形 198"/>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08" name="矩形 199"/>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09" name="矩形 200"/>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10" name="矩形 201"/>
        <xdr:cNvSpPr/>
      </xdr:nvSpPr>
      <xdr:spPr>
        <a:xfrm rot="5400000">
          <a:off x="6200775" y="246810609"/>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1" name="矩形 202"/>
        <xdr:cNvSpPr/>
      </xdr:nvSpPr>
      <xdr:spPr>
        <a:xfrm rot="5400000">
          <a:off x="6200775" y="246822039"/>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12" name="矩形 203"/>
        <xdr:cNvSpPr/>
      </xdr:nvSpPr>
      <xdr:spPr>
        <a:xfrm rot="5400000">
          <a:off x="6200775" y="246810609"/>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3" name="矩形 204"/>
        <xdr:cNvSpPr/>
      </xdr:nvSpPr>
      <xdr:spPr>
        <a:xfrm rot="5400000">
          <a:off x="6200775" y="246822039"/>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14" name="矩形 205"/>
        <xdr:cNvSpPr/>
      </xdr:nvSpPr>
      <xdr:spPr>
        <a:xfrm rot="5400000">
          <a:off x="6200775" y="246810609"/>
          <a:ext cx="252579" cy="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15" name="矩形 206"/>
        <xdr:cNvSpPr/>
      </xdr:nvSpPr>
      <xdr:spPr>
        <a:xfrm rot="5400000">
          <a:off x="6200775" y="246810609"/>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6" name="矩形 207"/>
        <xdr:cNvSpPr/>
      </xdr:nvSpPr>
      <xdr:spPr>
        <a:xfrm rot="5400000">
          <a:off x="6200775" y="246822039"/>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7" name="矩形 208"/>
        <xdr:cNvSpPr/>
      </xdr:nvSpPr>
      <xdr:spPr>
        <a:xfrm rot="5400000">
          <a:off x="6200775" y="246822039"/>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8" name="矩形 209"/>
        <xdr:cNvSpPr/>
      </xdr:nvSpPr>
      <xdr:spPr>
        <a:xfrm rot="5400000">
          <a:off x="6200775" y="246822039"/>
          <a:ext cx="252579" cy="18288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19" name="矩形 210"/>
        <xdr:cNvSpPr/>
      </xdr:nvSpPr>
      <xdr:spPr>
        <a:xfrm rot="5400000">
          <a:off x="6200775" y="246822039"/>
          <a:ext cx="252579" cy="182880"/>
        </a:xfrm>
        <a:prstGeom prst="rect">
          <a:avLst/>
        </a:prstGeom>
        <a:noFill/>
      </xdr:spPr>
    </xdr:sp>
    <xdr:clientData/>
  </xdr:twoCellAnchor>
  <xdr:twoCellAnchor>
    <xdr:from>
      <xdr:col>9</xdr:col>
      <xdr:colOff>0</xdr:colOff>
      <xdr:row>779</xdr:row>
      <xdr:rowOff>79295</xdr:rowOff>
    </xdr:from>
    <xdr:to>
      <xdr:col>9</xdr:col>
      <xdr:colOff>251928</xdr:colOff>
      <xdr:row>780</xdr:row>
      <xdr:rowOff>2857</xdr:rowOff>
    </xdr:to>
    <xdr:sp macro="" textlink="">
      <xdr:nvSpPr>
        <xdr:cNvPr id="411920" name="矩形 211"/>
        <xdr:cNvSpPr/>
      </xdr:nvSpPr>
      <xdr:spPr>
        <a:xfrm rot="5400000">
          <a:off x="6200775" y="246814895"/>
          <a:ext cx="252579" cy="182880"/>
        </a:xfrm>
        <a:prstGeom prst="rect">
          <a:avLst/>
        </a:prstGeom>
        <a:noFill/>
      </xdr:spPr>
    </xdr:sp>
    <xdr:clientData/>
  </xdr:twoCellAnchor>
  <xdr:twoCellAnchor>
    <xdr:from>
      <xdr:col>9</xdr:col>
      <xdr:colOff>0</xdr:colOff>
      <xdr:row>779</xdr:row>
      <xdr:rowOff>79295</xdr:rowOff>
    </xdr:from>
    <xdr:to>
      <xdr:col>9</xdr:col>
      <xdr:colOff>251928</xdr:colOff>
      <xdr:row>780</xdr:row>
      <xdr:rowOff>2857</xdr:rowOff>
    </xdr:to>
    <xdr:sp macro="" textlink="">
      <xdr:nvSpPr>
        <xdr:cNvPr id="411921" name="矩形 212"/>
        <xdr:cNvSpPr/>
      </xdr:nvSpPr>
      <xdr:spPr>
        <a:xfrm rot="5400000">
          <a:off x="6200775" y="246814895"/>
          <a:ext cx="252579" cy="182880"/>
        </a:xfrm>
        <a:prstGeom prst="rect">
          <a:avLst/>
        </a:prstGeom>
        <a:noFill/>
      </xdr:spPr>
    </xdr:sp>
    <xdr:clientData/>
  </xdr:twoCellAnchor>
  <xdr:twoCellAnchor>
    <xdr:from>
      <xdr:col>9</xdr:col>
      <xdr:colOff>0</xdr:colOff>
      <xdr:row>779</xdr:row>
      <xdr:rowOff>75009</xdr:rowOff>
    </xdr:from>
    <xdr:to>
      <xdr:col>9</xdr:col>
      <xdr:colOff>251928</xdr:colOff>
      <xdr:row>779</xdr:row>
      <xdr:rowOff>181451</xdr:rowOff>
    </xdr:to>
    <xdr:sp macro="" textlink="">
      <xdr:nvSpPr>
        <xdr:cNvPr id="411922" name="矩形 213"/>
        <xdr:cNvSpPr/>
      </xdr:nvSpPr>
      <xdr:spPr>
        <a:xfrm rot="5400000">
          <a:off x="6200775" y="246810609"/>
          <a:ext cx="252579" cy="0"/>
        </a:xfrm>
        <a:prstGeom prst="rect">
          <a:avLst/>
        </a:prstGeom>
        <a:noFill/>
      </xdr:spPr>
    </xdr:sp>
    <xdr:clientData/>
  </xdr:twoCellAnchor>
  <xdr:twoCellAnchor>
    <xdr:from>
      <xdr:col>9</xdr:col>
      <xdr:colOff>0</xdr:colOff>
      <xdr:row>779</xdr:row>
      <xdr:rowOff>86439</xdr:rowOff>
    </xdr:from>
    <xdr:to>
      <xdr:col>9</xdr:col>
      <xdr:colOff>251928</xdr:colOff>
      <xdr:row>780</xdr:row>
      <xdr:rowOff>9286</xdr:rowOff>
    </xdr:to>
    <xdr:sp macro="" textlink="">
      <xdr:nvSpPr>
        <xdr:cNvPr id="411923" name="矩形 214"/>
        <xdr:cNvSpPr/>
      </xdr:nvSpPr>
      <xdr:spPr>
        <a:xfrm rot="5400000">
          <a:off x="6200775" y="246822039"/>
          <a:ext cx="252579" cy="18288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Hant" typeface="新細明體"/>
        <a:font script="Arab" typeface="Times New Roman"/>
        <a:font script="Knda" typeface="Tunga"/>
        <a:font script="Taml" typeface="Latha"/>
        <a:font script="Ethi" typeface="Nyala"/>
        <a:font script="Hans" typeface="宋体"/>
        <a:font script="Guru" typeface="Raavi"/>
        <a:font script="Yiii" typeface="Microsoft Yi Baiti"/>
        <a:font script="Thaa" typeface="MV Boli"/>
        <a:font script="Jpan" typeface="ＭＳ Ｐゴシック"/>
        <a:font script="Beng" typeface="Vrinda"/>
        <a:font script="Uigh" typeface="Microsoft Uighur"/>
        <a:font script="Thai" typeface="Tahoma"/>
        <a:font script="Gujr" typeface="Shruti"/>
        <a:font script="Syrc" typeface="Estrangelo Edessa"/>
        <a:font script="Khmr" typeface="MoolBoran"/>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Times New Roman"/>
        <a:font script="Sinh" typeface="Iskoola Pota"/>
        <a:font script="Geor" typeface="Sylfaen"/>
        <a:font script="Laoo" typeface="DokChampa"/>
        <a:font script="Tibt" typeface="Microsoft Himalaya"/>
        <a:font script="Viet" typeface="Times New Roman"/>
      </a:majorFont>
      <a:minorFont>
        <a:latin typeface="Calibri"/>
        <a:ea typeface=""/>
        <a:cs typeface=""/>
        <a:font script="Hant" typeface="新細明體"/>
        <a:font script="Arab" typeface="Arial"/>
        <a:font script="Knda" typeface="Tunga"/>
        <a:font script="Taml" typeface="Latha"/>
        <a:font script="Ethi" typeface="Nyala"/>
        <a:font script="Hans" typeface="宋体"/>
        <a:font script="Guru" typeface="Raavi"/>
        <a:font script="Yiii" typeface="Microsoft Yi Baiti"/>
        <a:font script="Thaa" typeface="MV Boli"/>
        <a:font script="Jpan" typeface="ＭＳ Ｐゴシック"/>
        <a:font script="Beng" typeface="Vrinda"/>
        <a:font script="Uigh" typeface="Microsoft Uighur"/>
        <a:font script="Thai" typeface="Tahoma"/>
        <a:font script="Gujr" typeface="Shruti"/>
        <a:font script="Syrc" typeface="Estrangelo Edessa"/>
        <a:font script="Khmr" typeface="DaunPenh"/>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Arial"/>
        <a:font script="Sinh" typeface="Iskoola Pota"/>
        <a:font script="Geor" typeface="Sylfaen"/>
        <a:font script="Laoo" typeface="DokChampa"/>
        <a:font script="Tibt" typeface="Microsoft Himalaya"/>
        <a:font script="Viet"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ublished="0" enableFormatConditionsCalculation="0">
    <tabColor rgb="FFFFFF00"/>
  </sheetPr>
  <dimension ref="A1:E5"/>
  <sheetViews>
    <sheetView tabSelected="1" workbookViewId="0">
      <selection activeCell="A4" sqref="A4:E4"/>
    </sheetView>
  </sheetViews>
  <sheetFormatPr defaultColWidth="9.140625" defaultRowHeight="12.75" customHeight="1"/>
  <cols>
    <col min="1" max="3" width="8.5703125"/>
    <col min="4" max="4" width="50.140625" hidden="1" customWidth="1"/>
    <col min="5" max="5" width="62.85546875" customWidth="1"/>
  </cols>
  <sheetData>
    <row r="1" spans="1:5" ht="28.5" customHeight="1">
      <c r="A1" s="226"/>
      <c r="B1" s="226"/>
      <c r="C1" s="226"/>
      <c r="D1" s="226"/>
      <c r="E1" s="226"/>
    </row>
    <row r="2" spans="1:5" ht="67.5" customHeight="1">
      <c r="A2" s="227" t="s">
        <v>0</v>
      </c>
      <c r="B2" s="228"/>
      <c r="C2" s="228"/>
      <c r="D2" s="228"/>
      <c r="E2" s="228"/>
    </row>
    <row r="3" spans="1:5" ht="54.75" customHeight="1">
      <c r="A3" s="229" t="s">
        <v>1</v>
      </c>
      <c r="B3" s="229"/>
      <c r="C3" s="229"/>
      <c r="D3" s="229"/>
      <c r="E3" s="229"/>
    </row>
    <row r="4" spans="1:5" ht="372.75" customHeight="1">
      <c r="A4" s="230" t="s">
        <v>2</v>
      </c>
      <c r="B4" s="230"/>
      <c r="C4" s="230"/>
      <c r="D4" s="230"/>
      <c r="E4" s="230"/>
    </row>
    <row r="5" spans="1:5" ht="50.25" customHeight="1">
      <c r="A5" s="231">
        <v>46142</v>
      </c>
      <c r="B5" s="231"/>
      <c r="C5" s="231"/>
      <c r="D5" s="231"/>
      <c r="E5" s="231"/>
    </row>
  </sheetData>
  <sheetProtection password="CF7A" sheet="1" objects="1" scenarios="1"/>
  <mergeCells count="5">
    <mergeCell ref="A1:E1"/>
    <mergeCell ref="A2:E2"/>
    <mergeCell ref="A3:E3"/>
    <mergeCell ref="A4:E4"/>
    <mergeCell ref="A5:E5"/>
  </mergeCells>
  <phoneticPr fontId="31" type="noConversion"/>
  <pageMargins left="0.54" right="0.51" top="1.29" bottom="0.69" header="0.3" footer="1.29"/>
  <pageSetup paperSize="9" scale="90" orientation="portrait"/>
</worksheet>
</file>

<file path=xl/worksheets/sheet10.xml><?xml version="1.0" encoding="utf-8"?>
<worksheet xmlns="http://schemas.openxmlformats.org/spreadsheetml/2006/main" xmlns:r="http://schemas.openxmlformats.org/officeDocument/2006/relationships">
  <dimension ref="A1:N305"/>
  <sheetViews>
    <sheetView workbookViewId="0">
      <selection activeCell="K14" sqref="K14"/>
    </sheetView>
  </sheetViews>
  <sheetFormatPr defaultColWidth="9.140625" defaultRowHeight="12.75" customHeight="1"/>
  <cols>
    <col min="2" max="2" width="26.7109375" customWidth="1"/>
    <col min="3" max="3" width="13" customWidth="1"/>
    <col min="6" max="6" width="8.7109375" customWidth="1"/>
  </cols>
  <sheetData>
    <row r="1" spans="1:14" ht="26.25" customHeight="1">
      <c r="A1" s="376" t="s">
        <v>20</v>
      </c>
      <c r="B1" s="376"/>
      <c r="C1" s="376"/>
      <c r="D1" s="376"/>
      <c r="E1" s="376"/>
      <c r="F1" s="376"/>
      <c r="G1" s="376"/>
      <c r="H1" s="376"/>
      <c r="I1" s="376"/>
      <c r="J1" s="376"/>
      <c r="K1" s="376"/>
      <c r="L1" s="376"/>
      <c r="M1" s="376"/>
      <c r="N1" s="376"/>
    </row>
    <row r="2" spans="1:14" ht="26.25" customHeight="1">
      <c r="A2" s="352" t="s">
        <v>4</v>
      </c>
      <c r="B2" s="344" t="s">
        <v>39</v>
      </c>
      <c r="C2" s="344" t="s">
        <v>40</v>
      </c>
      <c r="D2" s="344" t="s">
        <v>41</v>
      </c>
      <c r="E2" s="363" t="s">
        <v>2488</v>
      </c>
      <c r="F2" s="364"/>
      <c r="G2" s="364"/>
      <c r="H2" s="364"/>
      <c r="I2" s="364"/>
      <c r="J2" s="365"/>
      <c r="K2" s="344"/>
      <c r="L2" s="344"/>
      <c r="M2" s="344" t="s">
        <v>2489</v>
      </c>
      <c r="N2" s="344"/>
    </row>
    <row r="3" spans="1:14" ht="26.25" customHeight="1">
      <c r="A3" s="352"/>
      <c r="B3" s="344"/>
      <c r="C3" s="344"/>
      <c r="D3" s="344"/>
      <c r="E3" s="342" t="s">
        <v>2490</v>
      </c>
      <c r="F3" s="366"/>
      <c r="G3" s="342" t="s">
        <v>2491</v>
      </c>
      <c r="H3" s="366"/>
      <c r="I3" s="344" t="s">
        <v>2492</v>
      </c>
      <c r="J3" s="344"/>
      <c r="K3" s="344" t="s">
        <v>2493</v>
      </c>
      <c r="L3" s="344"/>
      <c r="M3" s="344"/>
      <c r="N3" s="344"/>
    </row>
    <row r="4" spans="1:14" ht="26.25" customHeight="1">
      <c r="A4" s="352"/>
      <c r="B4" s="344"/>
      <c r="C4" s="344"/>
      <c r="D4" s="344"/>
      <c r="E4" s="31" t="s">
        <v>44</v>
      </c>
      <c r="F4" s="31" t="s">
        <v>45</v>
      </c>
      <c r="G4" s="31" t="s">
        <v>44</v>
      </c>
      <c r="H4" s="31" t="s">
        <v>45</v>
      </c>
      <c r="I4" s="31" t="s">
        <v>44</v>
      </c>
      <c r="J4" s="31" t="s">
        <v>45</v>
      </c>
      <c r="K4" s="31" t="s">
        <v>44</v>
      </c>
      <c r="L4" s="31" t="s">
        <v>45</v>
      </c>
      <c r="M4" s="31" t="s">
        <v>44</v>
      </c>
      <c r="N4" s="31" t="s">
        <v>45</v>
      </c>
    </row>
    <row r="5" spans="1:14" ht="26.25" customHeight="1">
      <c r="A5" s="32" t="s">
        <v>60</v>
      </c>
      <c r="B5" s="33" t="s">
        <v>2494</v>
      </c>
      <c r="C5" s="33" t="s">
        <v>2495</v>
      </c>
      <c r="D5" s="33" t="s">
        <v>356</v>
      </c>
      <c r="E5" s="34">
        <v>172</v>
      </c>
      <c r="F5" s="34">
        <f t="shared" ref="F5:F22" si="0">E5/1.129</f>
        <v>152.34720992028343</v>
      </c>
      <c r="G5" s="34">
        <v>203</v>
      </c>
      <c r="H5" s="34">
        <f t="shared" ref="H5:H22" si="1">G5/1.129</f>
        <v>179.80513728963683</v>
      </c>
      <c r="I5" s="34">
        <v>229</v>
      </c>
      <c r="J5" s="34">
        <f t="shared" ref="J5:J22" si="2">I5/1.129</f>
        <v>202.83436669619132</v>
      </c>
      <c r="K5" s="34">
        <v>252</v>
      </c>
      <c r="L5" s="34">
        <f t="shared" ref="L5:L22" si="3">K5/1.129</f>
        <v>223.20637732506643</v>
      </c>
      <c r="M5" s="34">
        <v>18</v>
      </c>
      <c r="N5" s="34">
        <f t="shared" ref="N5:N13" si="4">M5/1.129</f>
        <v>15.943312666076174</v>
      </c>
    </row>
    <row r="6" spans="1:14" ht="26.25" customHeight="1">
      <c r="A6" s="35" t="s">
        <v>63</v>
      </c>
      <c r="B6" s="33" t="s">
        <v>2494</v>
      </c>
      <c r="C6" s="33" t="s">
        <v>2496</v>
      </c>
      <c r="D6" s="34" t="s">
        <v>356</v>
      </c>
      <c r="E6" s="34">
        <v>200</v>
      </c>
      <c r="F6" s="34">
        <f t="shared" si="0"/>
        <v>177.14791851195747</v>
      </c>
      <c r="G6" s="34">
        <v>257</v>
      </c>
      <c r="H6" s="34">
        <f t="shared" si="1"/>
        <v>227.63507528786536</v>
      </c>
      <c r="I6" s="34">
        <v>300</v>
      </c>
      <c r="J6" s="34">
        <f t="shared" si="2"/>
        <v>265.72187776793623</v>
      </c>
      <c r="K6" s="34">
        <v>329</v>
      </c>
      <c r="L6" s="34">
        <f t="shared" si="3"/>
        <v>291.40832595217006</v>
      </c>
      <c r="M6" s="34">
        <v>19</v>
      </c>
      <c r="N6" s="34">
        <f t="shared" si="4"/>
        <v>16.829052258635961</v>
      </c>
    </row>
    <row r="7" spans="1:14" ht="26.25" customHeight="1">
      <c r="A7" s="35" t="s">
        <v>66</v>
      </c>
      <c r="B7" s="33" t="s">
        <v>2494</v>
      </c>
      <c r="C7" s="33" t="s">
        <v>2497</v>
      </c>
      <c r="D7" s="33" t="s">
        <v>356</v>
      </c>
      <c r="E7" s="34">
        <v>299</v>
      </c>
      <c r="F7" s="34">
        <f t="shared" si="0"/>
        <v>264.83613817537645</v>
      </c>
      <c r="G7" s="34">
        <v>346</v>
      </c>
      <c r="H7" s="34">
        <f t="shared" si="1"/>
        <v>306.46589902568644</v>
      </c>
      <c r="I7" s="34">
        <v>415</v>
      </c>
      <c r="J7" s="34">
        <f t="shared" si="2"/>
        <v>367.5819309123118</v>
      </c>
      <c r="K7" s="34">
        <v>499</v>
      </c>
      <c r="L7" s="34">
        <f t="shared" si="3"/>
        <v>441.98405668733392</v>
      </c>
      <c r="M7" s="34">
        <v>33</v>
      </c>
      <c r="N7" s="34">
        <f t="shared" si="4"/>
        <v>29.229406554472984</v>
      </c>
    </row>
    <row r="8" spans="1:14" ht="26.25" customHeight="1">
      <c r="A8" s="35" t="s">
        <v>69</v>
      </c>
      <c r="B8" s="33" t="s">
        <v>2494</v>
      </c>
      <c r="C8" s="33" t="s">
        <v>2498</v>
      </c>
      <c r="D8" s="34" t="s">
        <v>356</v>
      </c>
      <c r="E8" s="34">
        <v>467</v>
      </c>
      <c r="F8" s="34">
        <f t="shared" si="0"/>
        <v>413.64038972542073</v>
      </c>
      <c r="G8" s="34">
        <v>534</v>
      </c>
      <c r="H8" s="34">
        <f t="shared" si="1"/>
        <v>472.98494242692647</v>
      </c>
      <c r="I8" s="34">
        <v>640</v>
      </c>
      <c r="J8" s="34">
        <f t="shared" si="2"/>
        <v>566.87333923826395</v>
      </c>
      <c r="K8" s="34">
        <v>769</v>
      </c>
      <c r="L8" s="34">
        <f t="shared" si="3"/>
        <v>681.13374667847654</v>
      </c>
      <c r="M8" s="34">
        <v>87</v>
      </c>
      <c r="N8" s="34">
        <f t="shared" si="4"/>
        <v>77.059344552701504</v>
      </c>
    </row>
    <row r="9" spans="1:14" ht="26.25" customHeight="1">
      <c r="A9" s="35" t="s">
        <v>71</v>
      </c>
      <c r="B9" s="33" t="s">
        <v>2494</v>
      </c>
      <c r="C9" s="33" t="s">
        <v>2499</v>
      </c>
      <c r="D9" s="34" t="s">
        <v>356</v>
      </c>
      <c r="E9" s="34">
        <v>554</v>
      </c>
      <c r="F9" s="34">
        <f t="shared" si="0"/>
        <v>490.69973427812221</v>
      </c>
      <c r="G9" s="34">
        <v>632</v>
      </c>
      <c r="H9" s="34">
        <f t="shared" si="1"/>
        <v>559.78742249778566</v>
      </c>
      <c r="I9" s="34">
        <v>758</v>
      </c>
      <c r="J9" s="34">
        <f t="shared" si="2"/>
        <v>671.39061116031883</v>
      </c>
      <c r="K9" s="34">
        <v>910</v>
      </c>
      <c r="L9" s="34">
        <f t="shared" si="3"/>
        <v>806.02302922940657</v>
      </c>
      <c r="M9" s="34">
        <v>116</v>
      </c>
      <c r="N9" s="34">
        <f t="shared" si="4"/>
        <v>102.74579273693534</v>
      </c>
    </row>
    <row r="10" spans="1:14" ht="26.25" customHeight="1">
      <c r="A10" s="35" t="s">
        <v>73</v>
      </c>
      <c r="B10" s="33" t="s">
        <v>2494</v>
      </c>
      <c r="C10" s="33" t="s">
        <v>2500</v>
      </c>
      <c r="D10" s="34" t="s">
        <v>356</v>
      </c>
      <c r="E10" s="34">
        <v>732</v>
      </c>
      <c r="F10" s="34">
        <f t="shared" si="0"/>
        <v>648.36138175376436</v>
      </c>
      <c r="G10" s="34">
        <v>834</v>
      </c>
      <c r="H10" s="34">
        <f t="shared" si="1"/>
        <v>738.70682019486276</v>
      </c>
      <c r="I10" s="34">
        <v>986</v>
      </c>
      <c r="J10" s="34">
        <f t="shared" si="2"/>
        <v>873.33923826395039</v>
      </c>
      <c r="K10" s="34">
        <v>1212</v>
      </c>
      <c r="L10" s="34">
        <f t="shared" si="3"/>
        <v>1073.5163861824624</v>
      </c>
      <c r="M10" s="34">
        <v>140</v>
      </c>
      <c r="N10" s="34">
        <f t="shared" si="4"/>
        <v>124.00354295837023</v>
      </c>
    </row>
    <row r="11" spans="1:14" ht="26.25" customHeight="1">
      <c r="A11" s="35" t="s">
        <v>56</v>
      </c>
      <c r="B11" s="33" t="s">
        <v>2494</v>
      </c>
      <c r="C11" s="33" t="s">
        <v>2501</v>
      </c>
      <c r="D11" s="34" t="s">
        <v>356</v>
      </c>
      <c r="E11" s="34">
        <v>1475</v>
      </c>
      <c r="F11" s="34">
        <f t="shared" si="0"/>
        <v>1306.4658990256864</v>
      </c>
      <c r="G11" s="34">
        <v>1594</v>
      </c>
      <c r="H11" s="34">
        <f t="shared" si="1"/>
        <v>1411.8689105403012</v>
      </c>
      <c r="I11" s="34">
        <v>1873</v>
      </c>
      <c r="J11" s="34">
        <f t="shared" si="2"/>
        <v>1658.9902568644818</v>
      </c>
      <c r="K11" s="34">
        <v>2122</v>
      </c>
      <c r="L11" s="34">
        <f t="shared" si="3"/>
        <v>1879.539415411869</v>
      </c>
      <c r="M11" s="34">
        <v>205</v>
      </c>
      <c r="N11" s="34">
        <f t="shared" si="4"/>
        <v>181.57661647475643</v>
      </c>
    </row>
    <row r="12" spans="1:14" ht="26.25" customHeight="1">
      <c r="A12" s="35" t="s">
        <v>76</v>
      </c>
      <c r="B12" s="33" t="s">
        <v>2494</v>
      </c>
      <c r="C12" s="33" t="s">
        <v>2502</v>
      </c>
      <c r="D12" s="34" t="s">
        <v>356</v>
      </c>
      <c r="E12" s="34">
        <v>2268</v>
      </c>
      <c r="F12" s="34">
        <f t="shared" si="0"/>
        <v>2008.8573959255978</v>
      </c>
      <c r="G12" s="34">
        <v>2429</v>
      </c>
      <c r="H12" s="34">
        <f t="shared" si="1"/>
        <v>2151.4614703277234</v>
      </c>
      <c r="I12" s="34">
        <v>2734</v>
      </c>
      <c r="J12" s="34">
        <f t="shared" si="2"/>
        <v>2421.6120460584589</v>
      </c>
      <c r="K12" s="34">
        <v>3036</v>
      </c>
      <c r="L12" s="34">
        <f t="shared" si="3"/>
        <v>2689.1054030115147</v>
      </c>
      <c r="M12" s="34">
        <v>582</v>
      </c>
      <c r="N12" s="34">
        <f t="shared" si="4"/>
        <v>515.5004428697963</v>
      </c>
    </row>
    <row r="13" spans="1:14" ht="26.25" customHeight="1">
      <c r="A13" s="36" t="s">
        <v>78</v>
      </c>
      <c r="B13" s="37" t="s">
        <v>2494</v>
      </c>
      <c r="C13" s="37" t="s">
        <v>2503</v>
      </c>
      <c r="D13" s="37" t="s">
        <v>356</v>
      </c>
      <c r="E13" s="37">
        <v>3433</v>
      </c>
      <c r="F13" s="37">
        <f t="shared" si="0"/>
        <v>3040.7440212577503</v>
      </c>
      <c r="G13" s="37">
        <v>3772</v>
      </c>
      <c r="H13" s="37">
        <f t="shared" si="1"/>
        <v>3341.009743135518</v>
      </c>
      <c r="I13" s="37">
        <v>4251</v>
      </c>
      <c r="J13" s="37">
        <f t="shared" si="2"/>
        <v>3765.2790079716565</v>
      </c>
      <c r="K13" s="37">
        <v>4656</v>
      </c>
      <c r="L13" s="37">
        <f t="shared" si="3"/>
        <v>4124.0035429583704</v>
      </c>
      <c r="M13" s="37">
        <v>1014</v>
      </c>
      <c r="N13" s="38">
        <f t="shared" si="4"/>
        <v>898.13994685562443</v>
      </c>
    </row>
    <row r="14" spans="1:14" ht="26.25" customHeight="1">
      <c r="A14" s="32" t="s">
        <v>2504</v>
      </c>
      <c r="B14" s="33" t="s">
        <v>2505</v>
      </c>
      <c r="C14" s="33" t="s">
        <v>2495</v>
      </c>
      <c r="D14" s="33" t="s">
        <v>356</v>
      </c>
      <c r="E14" s="34">
        <v>206.4</v>
      </c>
      <c r="F14" s="34">
        <f t="shared" si="0"/>
        <v>182.81665190434012</v>
      </c>
      <c r="G14" s="34">
        <v>243.6</v>
      </c>
      <c r="H14" s="34">
        <f t="shared" si="1"/>
        <v>215.7661647475642</v>
      </c>
      <c r="I14" s="34">
        <v>274.8</v>
      </c>
      <c r="J14" s="34">
        <f t="shared" si="2"/>
        <v>243.40124003542959</v>
      </c>
      <c r="K14" s="34">
        <v>302.39999999999998</v>
      </c>
      <c r="L14" s="34">
        <f t="shared" si="3"/>
        <v>267.84765279007968</v>
      </c>
      <c r="M14" s="34">
        <v>18</v>
      </c>
      <c r="N14" s="34">
        <f t="shared" ref="N14:N22" si="5">M14/1.129</f>
        <v>15.943312666076174</v>
      </c>
    </row>
    <row r="15" spans="1:14" ht="26.25" customHeight="1">
      <c r="A15" s="35" t="s">
        <v>2506</v>
      </c>
      <c r="B15" s="33" t="s">
        <v>2505</v>
      </c>
      <c r="C15" s="33" t="s">
        <v>2496</v>
      </c>
      <c r="D15" s="34" t="s">
        <v>356</v>
      </c>
      <c r="E15" s="34">
        <v>240</v>
      </c>
      <c r="F15" s="34">
        <f t="shared" si="0"/>
        <v>212.57750221434898</v>
      </c>
      <c r="G15" s="34">
        <v>308.39999999999998</v>
      </c>
      <c r="H15" s="34">
        <f t="shared" si="1"/>
        <v>273.1620903454384</v>
      </c>
      <c r="I15" s="34">
        <v>360</v>
      </c>
      <c r="J15" s="34">
        <f t="shared" si="2"/>
        <v>318.86625332152346</v>
      </c>
      <c r="K15" s="34">
        <v>394.8</v>
      </c>
      <c r="L15" s="34">
        <f t="shared" si="3"/>
        <v>349.68999114260407</v>
      </c>
      <c r="M15" s="34">
        <v>19</v>
      </c>
      <c r="N15" s="34">
        <f t="shared" si="5"/>
        <v>16.829052258635961</v>
      </c>
    </row>
    <row r="16" spans="1:14" ht="26.25" customHeight="1">
      <c r="A16" s="35" t="s">
        <v>2507</v>
      </c>
      <c r="B16" s="33" t="s">
        <v>2505</v>
      </c>
      <c r="C16" s="33" t="s">
        <v>2497</v>
      </c>
      <c r="D16" s="33" t="s">
        <v>356</v>
      </c>
      <c r="E16" s="34">
        <v>358.8</v>
      </c>
      <c r="F16" s="34">
        <f t="shared" si="0"/>
        <v>317.80336581045174</v>
      </c>
      <c r="G16" s="34">
        <v>415.2</v>
      </c>
      <c r="H16" s="34">
        <f t="shared" si="1"/>
        <v>367.75907883082374</v>
      </c>
      <c r="I16" s="34">
        <v>498</v>
      </c>
      <c r="J16" s="34">
        <f t="shared" si="2"/>
        <v>441.09831709477413</v>
      </c>
      <c r="K16" s="34">
        <v>598.79999999999995</v>
      </c>
      <c r="L16" s="34">
        <f t="shared" si="3"/>
        <v>530.38086802480063</v>
      </c>
      <c r="M16" s="34">
        <v>33</v>
      </c>
      <c r="N16" s="34">
        <f t="shared" si="5"/>
        <v>29.229406554472984</v>
      </c>
    </row>
    <row r="17" spans="1:14" ht="26.25" customHeight="1">
      <c r="A17" s="35" t="s">
        <v>2508</v>
      </c>
      <c r="B17" s="33" t="s">
        <v>2505</v>
      </c>
      <c r="C17" s="33" t="s">
        <v>2498</v>
      </c>
      <c r="D17" s="34" t="s">
        <v>356</v>
      </c>
      <c r="E17" s="34">
        <v>560.4</v>
      </c>
      <c r="F17" s="34">
        <f t="shared" si="0"/>
        <v>496.36846767050486</v>
      </c>
      <c r="G17" s="34">
        <v>640.79999999999995</v>
      </c>
      <c r="H17" s="34">
        <f t="shared" si="1"/>
        <v>567.58193091231169</v>
      </c>
      <c r="I17" s="34">
        <v>768</v>
      </c>
      <c r="J17" s="34">
        <f t="shared" si="2"/>
        <v>680.2480070859167</v>
      </c>
      <c r="K17" s="34">
        <v>922.8</v>
      </c>
      <c r="L17" s="34">
        <f t="shared" si="3"/>
        <v>817.36049601417176</v>
      </c>
      <c r="M17" s="34">
        <v>87</v>
      </c>
      <c r="N17" s="34">
        <f t="shared" si="5"/>
        <v>77.059344552701504</v>
      </c>
    </row>
    <row r="18" spans="1:14" ht="26.25" customHeight="1">
      <c r="A18" s="35" t="s">
        <v>2509</v>
      </c>
      <c r="B18" s="33" t="s">
        <v>2505</v>
      </c>
      <c r="C18" s="33" t="s">
        <v>2499</v>
      </c>
      <c r="D18" s="34" t="s">
        <v>356</v>
      </c>
      <c r="E18" s="34">
        <v>664.8</v>
      </c>
      <c r="F18" s="34">
        <f t="shared" si="0"/>
        <v>588.83968113374658</v>
      </c>
      <c r="G18" s="34">
        <v>758.4</v>
      </c>
      <c r="H18" s="34">
        <f t="shared" si="1"/>
        <v>671.74490699734281</v>
      </c>
      <c r="I18" s="34">
        <v>909.6</v>
      </c>
      <c r="J18" s="34">
        <f t="shared" si="2"/>
        <v>805.66873339238271</v>
      </c>
      <c r="K18" s="34">
        <v>1092</v>
      </c>
      <c r="L18" s="34">
        <f t="shared" si="3"/>
        <v>967.22763507528782</v>
      </c>
      <c r="M18" s="34">
        <v>116</v>
      </c>
      <c r="N18" s="34">
        <f t="shared" si="5"/>
        <v>102.74579273693534</v>
      </c>
    </row>
    <row r="19" spans="1:14" ht="26.25" customHeight="1">
      <c r="A19" s="35" t="s">
        <v>2510</v>
      </c>
      <c r="B19" s="33" t="s">
        <v>2505</v>
      </c>
      <c r="C19" s="33" t="s">
        <v>2500</v>
      </c>
      <c r="D19" s="34" t="s">
        <v>356</v>
      </c>
      <c r="E19" s="34">
        <v>878.4</v>
      </c>
      <c r="F19" s="34">
        <f t="shared" si="0"/>
        <v>778.03365810451726</v>
      </c>
      <c r="G19" s="34">
        <v>1000.8</v>
      </c>
      <c r="H19" s="34">
        <f t="shared" si="1"/>
        <v>886.44818423383526</v>
      </c>
      <c r="I19" s="34">
        <v>1183.2</v>
      </c>
      <c r="J19" s="34">
        <f t="shared" si="2"/>
        <v>1048.0070859167406</v>
      </c>
      <c r="K19" s="34">
        <v>1454.4</v>
      </c>
      <c r="L19" s="34">
        <f t="shared" si="3"/>
        <v>1288.219663418955</v>
      </c>
      <c r="M19" s="34">
        <v>140</v>
      </c>
      <c r="N19" s="34">
        <f t="shared" si="5"/>
        <v>124.00354295837023</v>
      </c>
    </row>
    <row r="20" spans="1:14" ht="26.25" customHeight="1">
      <c r="A20" s="35" t="s">
        <v>2511</v>
      </c>
      <c r="B20" s="33" t="s">
        <v>2505</v>
      </c>
      <c r="C20" s="33" t="s">
        <v>2501</v>
      </c>
      <c r="D20" s="34" t="s">
        <v>356</v>
      </c>
      <c r="E20" s="34">
        <v>1770</v>
      </c>
      <c r="F20" s="34">
        <f t="shared" si="0"/>
        <v>1567.7590788308237</v>
      </c>
      <c r="G20" s="34">
        <v>1912.8</v>
      </c>
      <c r="H20" s="34">
        <f t="shared" si="1"/>
        <v>1694.2426926483613</v>
      </c>
      <c r="I20" s="34">
        <v>2247.6</v>
      </c>
      <c r="J20" s="34">
        <f t="shared" si="2"/>
        <v>1990.788308237378</v>
      </c>
      <c r="K20" s="34">
        <v>2546.4</v>
      </c>
      <c r="L20" s="34">
        <f t="shared" si="3"/>
        <v>2255.4472984942427</v>
      </c>
      <c r="M20" s="34">
        <v>205</v>
      </c>
      <c r="N20" s="34">
        <f t="shared" si="5"/>
        <v>181.57661647475643</v>
      </c>
    </row>
    <row r="21" spans="1:14" ht="26.25" customHeight="1">
      <c r="A21" s="35" t="s">
        <v>2512</v>
      </c>
      <c r="B21" s="33" t="s">
        <v>2505</v>
      </c>
      <c r="C21" s="33" t="s">
        <v>2502</v>
      </c>
      <c r="D21" s="34" t="s">
        <v>356</v>
      </c>
      <c r="E21" s="34">
        <v>2721.6</v>
      </c>
      <c r="F21" s="34">
        <f t="shared" si="0"/>
        <v>2410.6288751107172</v>
      </c>
      <c r="G21" s="34">
        <v>2914.8</v>
      </c>
      <c r="H21" s="34">
        <f t="shared" si="1"/>
        <v>2581.7537643932687</v>
      </c>
      <c r="I21" s="34">
        <v>3280.8</v>
      </c>
      <c r="J21" s="34">
        <f t="shared" si="2"/>
        <v>2905.9344552701509</v>
      </c>
      <c r="K21" s="34">
        <v>3643.2</v>
      </c>
      <c r="L21" s="34">
        <f t="shared" si="3"/>
        <v>3226.9264836138173</v>
      </c>
      <c r="M21" s="34">
        <v>582</v>
      </c>
      <c r="N21" s="34">
        <f t="shared" si="5"/>
        <v>515.5004428697963</v>
      </c>
    </row>
    <row r="22" spans="1:14" ht="26.25" customHeight="1">
      <c r="A22" s="36" t="s">
        <v>2513</v>
      </c>
      <c r="B22" s="33" t="s">
        <v>2505</v>
      </c>
      <c r="C22" s="37" t="s">
        <v>2503</v>
      </c>
      <c r="D22" s="37" t="s">
        <v>356</v>
      </c>
      <c r="E22" s="37">
        <v>4119.6000000000004</v>
      </c>
      <c r="F22" s="37">
        <f t="shared" si="0"/>
        <v>3648.8928255093006</v>
      </c>
      <c r="G22" s="37">
        <v>4526.8</v>
      </c>
      <c r="H22" s="37">
        <f t="shared" si="1"/>
        <v>4009.5659875996457</v>
      </c>
      <c r="I22" s="37">
        <v>5101.2</v>
      </c>
      <c r="J22" s="37">
        <f t="shared" si="2"/>
        <v>4518.3348095659876</v>
      </c>
      <c r="K22" s="37">
        <v>5587.2</v>
      </c>
      <c r="L22" s="37">
        <f t="shared" si="3"/>
        <v>4948.8042515500438</v>
      </c>
      <c r="M22" s="37">
        <v>1014</v>
      </c>
      <c r="N22" s="38">
        <f t="shared" si="5"/>
        <v>898.13994685562443</v>
      </c>
    </row>
    <row r="23" spans="1:14" ht="26.25" customHeight="1">
      <c r="A23" s="39"/>
      <c r="B23" s="40"/>
      <c r="C23" s="40"/>
      <c r="D23" s="40"/>
      <c r="E23" s="41"/>
      <c r="F23" s="42"/>
      <c r="G23" s="40"/>
      <c r="H23" s="40"/>
      <c r="I23" s="40"/>
      <c r="J23" s="40"/>
      <c r="K23" s="40"/>
      <c r="L23" s="40"/>
      <c r="M23" s="43"/>
      <c r="N23" s="43"/>
    </row>
    <row r="24" spans="1:14" ht="26.25" customHeight="1">
      <c r="A24" s="345" t="s">
        <v>4</v>
      </c>
      <c r="B24" s="345" t="s">
        <v>39</v>
      </c>
      <c r="C24" s="345" t="s">
        <v>40</v>
      </c>
      <c r="D24" s="346" t="s">
        <v>2099</v>
      </c>
      <c r="E24" s="241" t="s">
        <v>2514</v>
      </c>
      <c r="F24" s="241"/>
      <c r="G24" s="241"/>
      <c r="H24" s="241"/>
      <c r="I24" s="241"/>
      <c r="J24" s="241"/>
      <c r="K24" s="241"/>
      <c r="L24" s="241"/>
      <c r="M24" s="354"/>
      <c r="N24" s="375"/>
    </row>
    <row r="25" spans="1:14" ht="26.25" customHeight="1">
      <c r="A25" s="345"/>
      <c r="B25" s="345"/>
      <c r="C25" s="345"/>
      <c r="D25" s="345"/>
      <c r="E25" s="354" t="s">
        <v>2515</v>
      </c>
      <c r="F25" s="354"/>
      <c r="G25" s="354" t="s">
        <v>2516</v>
      </c>
      <c r="H25" s="354"/>
      <c r="I25" s="354" t="s">
        <v>2517</v>
      </c>
      <c r="J25" s="354"/>
      <c r="K25" s="354" t="s">
        <v>2518</v>
      </c>
      <c r="L25" s="354"/>
      <c r="M25" s="354" t="s">
        <v>2519</v>
      </c>
      <c r="N25" s="375"/>
    </row>
    <row r="26" spans="1:14" ht="26.25" customHeight="1">
      <c r="A26" s="347"/>
      <c r="B26" s="347"/>
      <c r="C26" s="347"/>
      <c r="D26" s="347"/>
      <c r="E26" s="44" t="s">
        <v>44</v>
      </c>
      <c r="F26" s="44" t="s">
        <v>45</v>
      </c>
      <c r="G26" s="44" t="s">
        <v>44</v>
      </c>
      <c r="H26" s="44" t="s">
        <v>45</v>
      </c>
      <c r="I26" s="44" t="s">
        <v>44</v>
      </c>
      <c r="J26" s="44" t="s">
        <v>45</v>
      </c>
      <c r="K26" s="44" t="s">
        <v>44</v>
      </c>
      <c r="L26" s="44" t="s">
        <v>45</v>
      </c>
      <c r="M26" s="44" t="s">
        <v>44</v>
      </c>
      <c r="N26" s="45" t="s">
        <v>45</v>
      </c>
    </row>
    <row r="27" spans="1:14" ht="26.25" customHeight="1">
      <c r="A27" s="46" t="s">
        <v>60</v>
      </c>
      <c r="B27" s="47" t="s">
        <v>2520</v>
      </c>
      <c r="C27" s="33" t="s">
        <v>2521</v>
      </c>
      <c r="D27" s="48" t="s">
        <v>356</v>
      </c>
      <c r="E27" s="49"/>
      <c r="F27" s="49"/>
      <c r="G27" s="49">
        <v>136.97999999999999</v>
      </c>
      <c r="H27" s="49">
        <f>G27/1.129</f>
        <v>121.32860938883967</v>
      </c>
      <c r="I27" s="49"/>
      <c r="J27" s="49"/>
      <c r="K27" s="49">
        <v>144.52000000000001</v>
      </c>
      <c r="L27" s="49">
        <f>K27/1.129</f>
        <v>128.00708591674049</v>
      </c>
      <c r="M27" s="49">
        <v>172.68</v>
      </c>
      <c r="N27" s="49">
        <f>M27/1.129</f>
        <v>152.94951284322408</v>
      </c>
    </row>
    <row r="28" spans="1:14" ht="26.25" customHeight="1">
      <c r="A28" s="50" t="s">
        <v>63</v>
      </c>
      <c r="B28" s="51" t="s">
        <v>2520</v>
      </c>
      <c r="C28" s="34" t="s">
        <v>2522</v>
      </c>
      <c r="D28" s="52" t="s">
        <v>356</v>
      </c>
      <c r="E28" s="53"/>
      <c r="F28" s="53"/>
      <c r="G28" s="53">
        <v>247.5</v>
      </c>
      <c r="H28" s="53">
        <f>G28/1.129</f>
        <v>219.22054915854739</v>
      </c>
      <c r="I28" s="53"/>
      <c r="J28" s="53"/>
      <c r="K28" s="53">
        <v>291.89999999999998</v>
      </c>
      <c r="L28" s="53">
        <f>K28/1.129</f>
        <v>258.54738706820194</v>
      </c>
      <c r="M28" s="53">
        <v>360.37</v>
      </c>
      <c r="N28" s="53">
        <f>M28/1.129</f>
        <v>319.19397697077062</v>
      </c>
    </row>
    <row r="29" spans="1:14" ht="26.25" customHeight="1">
      <c r="A29" s="50" t="s">
        <v>66</v>
      </c>
      <c r="B29" s="51" t="s">
        <v>2520</v>
      </c>
      <c r="C29" s="34" t="s">
        <v>2523</v>
      </c>
      <c r="D29" s="52" t="s">
        <v>356</v>
      </c>
      <c r="E29" s="53"/>
      <c r="F29" s="53"/>
      <c r="G29" s="53">
        <v>343.85</v>
      </c>
      <c r="H29" s="53">
        <f>G29/1.129</f>
        <v>304.56155890168293</v>
      </c>
      <c r="I29" s="53">
        <v>403.29</v>
      </c>
      <c r="J29" s="53">
        <f>I29/1.129</f>
        <v>357.2099202834367</v>
      </c>
      <c r="K29" s="53">
        <v>489.94</v>
      </c>
      <c r="L29" s="53">
        <f>K29/1.129</f>
        <v>433.95925597874225</v>
      </c>
      <c r="M29" s="53">
        <v>540.92999999999995</v>
      </c>
      <c r="N29" s="53">
        <f>M29/1.129</f>
        <v>479.12311780336574</v>
      </c>
    </row>
    <row r="30" spans="1:14" ht="26.25" customHeight="1">
      <c r="A30" s="50" t="s">
        <v>69</v>
      </c>
      <c r="B30" s="51" t="s">
        <v>2520</v>
      </c>
      <c r="C30" s="34" t="s">
        <v>2524</v>
      </c>
      <c r="D30" s="52" t="s">
        <v>356</v>
      </c>
      <c r="E30" s="53">
        <v>442.28</v>
      </c>
      <c r="F30" s="53">
        <f>E30/1.129</f>
        <v>391.74490699734275</v>
      </c>
      <c r="G30" s="53">
        <v>504.02</v>
      </c>
      <c r="H30" s="53">
        <f>G30/1.129</f>
        <v>446.43046944198403</v>
      </c>
      <c r="I30" s="53">
        <v>552.41</v>
      </c>
      <c r="J30" s="53">
        <f>I30/1.129</f>
        <v>489.29140832595215</v>
      </c>
      <c r="K30" s="53">
        <v>760.61</v>
      </c>
      <c r="L30" s="53">
        <f>K30/1.129</f>
        <v>673.70239149689996</v>
      </c>
      <c r="M30" s="53">
        <v>965.54</v>
      </c>
      <c r="N30" s="53">
        <f>M30/1.129</f>
        <v>855.21700620017714</v>
      </c>
    </row>
    <row r="31" spans="1:14" ht="26.25" customHeight="1">
      <c r="A31" s="50" t="s">
        <v>71</v>
      </c>
      <c r="B31" s="51" t="s">
        <v>2520</v>
      </c>
      <c r="C31" s="34" t="s">
        <v>2525</v>
      </c>
      <c r="D31" s="52" t="s">
        <v>356</v>
      </c>
      <c r="E31" s="53">
        <v>691.01</v>
      </c>
      <c r="F31" s="53">
        <f>E31/1.129</f>
        <v>612.05491585473874</v>
      </c>
      <c r="G31" s="53">
        <v>768.89</v>
      </c>
      <c r="H31" s="53">
        <f>G31/1.129</f>
        <v>681.03631532329496</v>
      </c>
      <c r="I31" s="53">
        <v>807.99</v>
      </c>
      <c r="J31" s="53">
        <f>I31/1.129</f>
        <v>715.66873339238259</v>
      </c>
      <c r="K31" s="53">
        <v>1068.47</v>
      </c>
      <c r="L31" s="53">
        <f>K31/1.129</f>
        <v>946.38618246235603</v>
      </c>
      <c r="M31" s="53">
        <v>1328.87</v>
      </c>
      <c r="N31" s="53">
        <f>M31/1.129</f>
        <v>1177.0327723649245</v>
      </c>
    </row>
    <row r="32" spans="1:14" ht="26.25" customHeight="1">
      <c r="A32" s="54"/>
      <c r="B32" s="55"/>
      <c r="C32" s="55"/>
      <c r="D32" s="55"/>
      <c r="E32" s="55"/>
      <c r="F32" s="55"/>
      <c r="G32" s="55"/>
      <c r="H32" s="55"/>
      <c r="I32" s="55"/>
      <c r="J32" s="55"/>
      <c r="K32" s="55"/>
      <c r="L32" s="55"/>
      <c r="M32" s="55"/>
      <c r="N32" s="55"/>
    </row>
    <row r="33" spans="1:14" ht="26.25" customHeight="1">
      <c r="A33" s="344" t="s">
        <v>4</v>
      </c>
      <c r="B33" s="344" t="s">
        <v>39</v>
      </c>
      <c r="C33" s="344" t="s">
        <v>2526</v>
      </c>
      <c r="D33" s="344" t="s">
        <v>41</v>
      </c>
      <c r="E33" s="367" t="s">
        <v>2527</v>
      </c>
      <c r="F33" s="367"/>
      <c r="G33" s="367"/>
      <c r="H33" s="367"/>
      <c r="I33" s="367"/>
      <c r="J33" s="367"/>
      <c r="K33" s="367"/>
      <c r="L33" s="367"/>
      <c r="M33" s="367"/>
      <c r="N33" s="367"/>
    </row>
    <row r="34" spans="1:14" ht="26.25" customHeight="1">
      <c r="A34" s="344"/>
      <c r="B34" s="344"/>
      <c r="C34" s="344"/>
      <c r="D34" s="344"/>
      <c r="E34" s="342" t="s">
        <v>2528</v>
      </c>
      <c r="F34" s="366"/>
      <c r="G34" s="342" t="s">
        <v>2515</v>
      </c>
      <c r="H34" s="366"/>
      <c r="I34" s="342" t="s">
        <v>2529</v>
      </c>
      <c r="J34" s="366"/>
      <c r="K34" s="342" t="s">
        <v>2516</v>
      </c>
      <c r="L34" s="366"/>
      <c r="M34" s="342" t="s">
        <v>2530</v>
      </c>
      <c r="N34" s="366"/>
    </row>
    <row r="35" spans="1:14" ht="26.25" customHeight="1">
      <c r="A35" s="344"/>
      <c r="B35" s="344"/>
      <c r="C35" s="344"/>
      <c r="D35" s="344"/>
      <c r="E35" s="31" t="s">
        <v>44</v>
      </c>
      <c r="F35" s="31" t="s">
        <v>45</v>
      </c>
      <c r="G35" s="31" t="s">
        <v>44</v>
      </c>
      <c r="H35" s="31" t="s">
        <v>45</v>
      </c>
      <c r="I35" s="31" t="s">
        <v>44</v>
      </c>
      <c r="J35" s="31" t="s">
        <v>45</v>
      </c>
      <c r="K35" s="31" t="s">
        <v>44</v>
      </c>
      <c r="L35" s="31" t="s">
        <v>45</v>
      </c>
      <c r="M35" s="31" t="s">
        <v>44</v>
      </c>
      <c r="N35" s="31" t="s">
        <v>45</v>
      </c>
    </row>
    <row r="36" spans="1:14" ht="26.25" customHeight="1">
      <c r="A36" s="32" t="s">
        <v>60</v>
      </c>
      <c r="B36" s="33" t="s">
        <v>2531</v>
      </c>
      <c r="C36" s="33" t="s">
        <v>1963</v>
      </c>
      <c r="D36" s="34" t="s">
        <v>356</v>
      </c>
      <c r="E36" s="34">
        <v>503</v>
      </c>
      <c r="F36" s="34">
        <f t="shared" ref="F36:F44" si="6">E36/1.129</f>
        <v>445.52701505757307</v>
      </c>
      <c r="G36" s="34">
        <v>534</v>
      </c>
      <c r="H36" s="34">
        <f t="shared" ref="H36:H44" si="7">G36/1.129</f>
        <v>472.98494242692647</v>
      </c>
      <c r="I36" s="34">
        <v>593</v>
      </c>
      <c r="J36" s="34">
        <f t="shared" ref="J36:J44" si="8">I36/1.129</f>
        <v>525.2435783879539</v>
      </c>
      <c r="K36" s="34">
        <v>710</v>
      </c>
      <c r="L36" s="34">
        <f t="shared" ref="L36:L44" si="9">K36/1.129</f>
        <v>628.87511071744905</v>
      </c>
      <c r="M36" s="34">
        <v>400</v>
      </c>
      <c r="N36" s="34">
        <f>M36/1.129</f>
        <v>354.29583702391494</v>
      </c>
    </row>
    <row r="37" spans="1:14" ht="26.25" customHeight="1">
      <c r="A37" s="35" t="s">
        <v>63</v>
      </c>
      <c r="B37" s="33" t="s">
        <v>2531</v>
      </c>
      <c r="C37" s="33" t="s">
        <v>1964</v>
      </c>
      <c r="D37" s="34" t="s">
        <v>356</v>
      </c>
      <c r="E37" s="34">
        <v>676</v>
      </c>
      <c r="F37" s="34">
        <f t="shared" si="6"/>
        <v>598.75996457041629</v>
      </c>
      <c r="G37" s="34">
        <v>720</v>
      </c>
      <c r="H37" s="34">
        <f t="shared" si="7"/>
        <v>637.73250664304692</v>
      </c>
      <c r="I37" s="34">
        <v>783</v>
      </c>
      <c r="J37" s="34">
        <f t="shared" si="8"/>
        <v>693.53410097431356</v>
      </c>
      <c r="K37" s="34">
        <v>940</v>
      </c>
      <c r="L37" s="34">
        <f t="shared" si="9"/>
        <v>832.59521700620019</v>
      </c>
      <c r="M37" s="34">
        <v>480</v>
      </c>
      <c r="N37" s="34">
        <f t="shared" ref="N37:N44" si="10">M37/1.129</f>
        <v>425.15500442869796</v>
      </c>
    </row>
    <row r="38" spans="1:14" ht="26.25" customHeight="1">
      <c r="A38" s="35" t="s">
        <v>66</v>
      </c>
      <c r="B38" s="33" t="s">
        <v>2531</v>
      </c>
      <c r="C38" s="33" t="s">
        <v>1965</v>
      </c>
      <c r="D38" s="34" t="s">
        <v>356</v>
      </c>
      <c r="E38" s="34">
        <v>910</v>
      </c>
      <c r="F38" s="34">
        <f t="shared" si="6"/>
        <v>806.02302922940657</v>
      </c>
      <c r="G38" s="34">
        <v>986</v>
      </c>
      <c r="H38" s="34">
        <f t="shared" si="7"/>
        <v>873.33923826395039</v>
      </c>
      <c r="I38" s="34">
        <v>1083</v>
      </c>
      <c r="J38" s="34">
        <f t="shared" si="8"/>
        <v>959.25597874224979</v>
      </c>
      <c r="K38" s="34">
        <v>1250</v>
      </c>
      <c r="L38" s="34">
        <f t="shared" si="9"/>
        <v>1107.1744906997342</v>
      </c>
      <c r="M38" s="34">
        <v>653</v>
      </c>
      <c r="N38" s="34">
        <f t="shared" si="10"/>
        <v>578.38795394154124</v>
      </c>
    </row>
    <row r="39" spans="1:14" ht="26.25" customHeight="1">
      <c r="A39" s="35" t="s">
        <v>69</v>
      </c>
      <c r="B39" s="33" t="s">
        <v>2531</v>
      </c>
      <c r="C39" s="33" t="s">
        <v>1966</v>
      </c>
      <c r="D39" s="34" t="s">
        <v>356</v>
      </c>
      <c r="E39" s="34">
        <v>1060</v>
      </c>
      <c r="F39" s="34">
        <f t="shared" si="6"/>
        <v>938.88396811337464</v>
      </c>
      <c r="G39" s="34">
        <v>1159</v>
      </c>
      <c r="H39" s="34">
        <f t="shared" si="7"/>
        <v>1026.5721877767937</v>
      </c>
      <c r="I39" s="34">
        <v>1238</v>
      </c>
      <c r="J39" s="34">
        <f t="shared" si="8"/>
        <v>1096.5456155890167</v>
      </c>
      <c r="K39" s="34">
        <v>1560</v>
      </c>
      <c r="L39" s="34">
        <f t="shared" si="9"/>
        <v>1381.7537643932683</v>
      </c>
      <c r="M39" s="34">
        <v>2092</v>
      </c>
      <c r="N39" s="34">
        <f t="shared" si="10"/>
        <v>1852.9672276350752</v>
      </c>
    </row>
    <row r="40" spans="1:14" ht="26.25" customHeight="1">
      <c r="A40" s="35" t="s">
        <v>71</v>
      </c>
      <c r="B40" s="33" t="s">
        <v>2531</v>
      </c>
      <c r="C40" s="33" t="s">
        <v>1967</v>
      </c>
      <c r="D40" s="34" t="s">
        <v>356</v>
      </c>
      <c r="E40" s="34">
        <v>1479</v>
      </c>
      <c r="F40" s="34">
        <f t="shared" si="6"/>
        <v>1310.0088573959256</v>
      </c>
      <c r="G40" s="34">
        <v>1613</v>
      </c>
      <c r="H40" s="34">
        <f t="shared" si="7"/>
        <v>1428.6979627989372</v>
      </c>
      <c r="I40" s="34">
        <v>1710</v>
      </c>
      <c r="J40" s="34">
        <f t="shared" si="8"/>
        <v>1514.6147032772365</v>
      </c>
      <c r="K40" s="34">
        <v>2376</v>
      </c>
      <c r="L40" s="34">
        <f t="shared" si="9"/>
        <v>2104.517271922055</v>
      </c>
      <c r="M40" s="34">
        <v>2978</v>
      </c>
      <c r="N40" s="34">
        <f t="shared" si="10"/>
        <v>2637.7325066430471</v>
      </c>
    </row>
    <row r="41" spans="1:14" ht="26.25" customHeight="1">
      <c r="A41" s="35" t="s">
        <v>73</v>
      </c>
      <c r="B41" s="33" t="s">
        <v>2531</v>
      </c>
      <c r="C41" s="33" t="s">
        <v>1968</v>
      </c>
      <c r="D41" s="34" t="s">
        <v>356</v>
      </c>
      <c r="E41" s="34">
        <v>3553</v>
      </c>
      <c r="F41" s="34">
        <f t="shared" si="6"/>
        <v>3147.0327723649248</v>
      </c>
      <c r="G41" s="34">
        <v>3916</v>
      </c>
      <c r="H41" s="34">
        <f t="shared" si="7"/>
        <v>3468.5562444641278</v>
      </c>
      <c r="I41" s="34">
        <v>4393</v>
      </c>
      <c r="J41" s="34">
        <f t="shared" si="8"/>
        <v>3891.0540301151464</v>
      </c>
      <c r="K41" s="34">
        <v>5436</v>
      </c>
      <c r="L41" s="34">
        <f t="shared" si="9"/>
        <v>4814.8804251550046</v>
      </c>
      <c r="M41" s="34">
        <v>5114</v>
      </c>
      <c r="N41" s="34">
        <f t="shared" si="10"/>
        <v>4529.6722763507532</v>
      </c>
    </row>
    <row r="42" spans="1:14" ht="26.25" customHeight="1">
      <c r="A42" s="35" t="s">
        <v>56</v>
      </c>
      <c r="B42" s="33" t="s">
        <v>2531</v>
      </c>
      <c r="C42" s="33" t="s">
        <v>1969</v>
      </c>
      <c r="D42" s="34" t="s">
        <v>356</v>
      </c>
      <c r="E42" s="34">
        <v>4859</v>
      </c>
      <c r="F42" s="34">
        <f t="shared" si="6"/>
        <v>4303.8086802480075</v>
      </c>
      <c r="G42" s="34">
        <v>5325</v>
      </c>
      <c r="H42" s="34">
        <f t="shared" si="7"/>
        <v>4716.5633303808681</v>
      </c>
      <c r="I42" s="34">
        <v>5615</v>
      </c>
      <c r="J42" s="34">
        <f t="shared" si="8"/>
        <v>4973.4278122232063</v>
      </c>
      <c r="K42" s="34">
        <v>6876</v>
      </c>
      <c r="L42" s="34">
        <f t="shared" si="9"/>
        <v>6090.3454384410979</v>
      </c>
      <c r="M42" s="34">
        <v>6835</v>
      </c>
      <c r="N42" s="34">
        <f t="shared" si="10"/>
        <v>6054.0301151461472</v>
      </c>
    </row>
    <row r="43" spans="1:14" ht="26.25" customHeight="1">
      <c r="A43" s="35" t="s">
        <v>76</v>
      </c>
      <c r="B43" s="33" t="s">
        <v>2531</v>
      </c>
      <c r="C43" s="33" t="s">
        <v>2532</v>
      </c>
      <c r="D43" s="34" t="s">
        <v>356</v>
      </c>
      <c r="E43" s="34">
        <v>6028</v>
      </c>
      <c r="F43" s="34">
        <f t="shared" si="6"/>
        <v>5339.2382639503985</v>
      </c>
      <c r="G43" s="34">
        <v>6762</v>
      </c>
      <c r="H43" s="34">
        <f t="shared" si="7"/>
        <v>5989.3711248892823</v>
      </c>
      <c r="I43" s="34">
        <v>7424</v>
      </c>
      <c r="J43" s="34">
        <f t="shared" si="8"/>
        <v>6575.7307351638619</v>
      </c>
      <c r="K43" s="34">
        <v>9573</v>
      </c>
      <c r="L43" s="34">
        <f t="shared" si="9"/>
        <v>8479.1851195748441</v>
      </c>
      <c r="M43" s="34">
        <v>7522</v>
      </c>
      <c r="N43" s="34">
        <f t="shared" si="10"/>
        <v>6662.533215234721</v>
      </c>
    </row>
    <row r="44" spans="1:14" ht="26.25" customHeight="1">
      <c r="A44" s="35" t="s">
        <v>78</v>
      </c>
      <c r="B44" s="33" t="s">
        <v>2531</v>
      </c>
      <c r="C44" s="33" t="s">
        <v>1971</v>
      </c>
      <c r="D44" s="34" t="s">
        <v>356</v>
      </c>
      <c r="E44" s="34">
        <v>6912</v>
      </c>
      <c r="F44" s="34">
        <f t="shared" si="6"/>
        <v>6122.232063773251</v>
      </c>
      <c r="G44" s="34">
        <v>7958</v>
      </c>
      <c r="H44" s="34">
        <f t="shared" si="7"/>
        <v>7048.7156775907879</v>
      </c>
      <c r="I44" s="34">
        <v>8428</v>
      </c>
      <c r="J44" s="34">
        <f t="shared" si="8"/>
        <v>7465.0132860938884</v>
      </c>
      <c r="K44" s="34">
        <v>10256</v>
      </c>
      <c r="L44" s="34">
        <f t="shared" si="9"/>
        <v>9084.1452612931789</v>
      </c>
      <c r="M44" s="34">
        <v>9710</v>
      </c>
      <c r="N44" s="34">
        <f t="shared" si="10"/>
        <v>8600.5314437555353</v>
      </c>
    </row>
    <row r="45" spans="1:14" ht="26.25" customHeight="1">
      <c r="A45" s="1"/>
      <c r="B45" s="1"/>
      <c r="C45" s="56"/>
      <c r="D45" s="56"/>
      <c r="E45" s="57"/>
      <c r="F45" s="58"/>
      <c r="G45" s="57"/>
      <c r="H45" s="58"/>
      <c r="I45" s="57"/>
      <c r="J45" s="58"/>
      <c r="K45" s="57"/>
      <c r="L45" s="58"/>
      <c r="M45" s="58"/>
      <c r="N45" s="58"/>
    </row>
    <row r="46" spans="1:14" ht="26.25" customHeight="1">
      <c r="A46" s="344" t="s">
        <v>4</v>
      </c>
      <c r="B46" s="344" t="s">
        <v>39</v>
      </c>
      <c r="C46" s="344" t="s">
        <v>2526</v>
      </c>
      <c r="D46" s="344" t="s">
        <v>41</v>
      </c>
      <c r="E46" s="367" t="s">
        <v>2533</v>
      </c>
      <c r="F46" s="367"/>
      <c r="G46" s="367"/>
      <c r="H46" s="367"/>
      <c r="I46" s="367"/>
      <c r="J46" s="367"/>
      <c r="K46" s="367"/>
      <c r="L46" s="367"/>
      <c r="M46" s="367"/>
      <c r="N46" s="367"/>
    </row>
    <row r="47" spans="1:14" ht="26.25" customHeight="1">
      <c r="A47" s="344"/>
      <c r="B47" s="344"/>
      <c r="C47" s="344"/>
      <c r="D47" s="344"/>
      <c r="E47" s="373" t="s">
        <v>478</v>
      </c>
      <c r="F47" s="374"/>
      <c r="G47" s="373" t="s">
        <v>479</v>
      </c>
      <c r="H47" s="374"/>
      <c r="I47" s="373" t="s">
        <v>480</v>
      </c>
      <c r="J47" s="374"/>
      <c r="K47" s="373" t="s">
        <v>481</v>
      </c>
      <c r="L47" s="374"/>
      <c r="M47" s="373" t="s">
        <v>482</v>
      </c>
      <c r="N47" s="374"/>
    </row>
    <row r="48" spans="1:14" ht="26.25" customHeight="1">
      <c r="A48" s="344"/>
      <c r="B48" s="344"/>
      <c r="C48" s="344"/>
      <c r="D48" s="344"/>
      <c r="E48" s="31" t="s">
        <v>44</v>
      </c>
      <c r="F48" s="31" t="s">
        <v>45</v>
      </c>
      <c r="G48" s="31" t="s">
        <v>44</v>
      </c>
      <c r="H48" s="31" t="s">
        <v>45</v>
      </c>
      <c r="I48" s="31" t="s">
        <v>44</v>
      </c>
      <c r="J48" s="31" t="s">
        <v>45</v>
      </c>
      <c r="K48" s="31" t="s">
        <v>44</v>
      </c>
      <c r="L48" s="31" t="s">
        <v>45</v>
      </c>
      <c r="M48" s="31" t="s">
        <v>44</v>
      </c>
      <c r="N48" s="31" t="s">
        <v>45</v>
      </c>
    </row>
    <row r="49" spans="1:14" ht="26.25" customHeight="1">
      <c r="A49" s="32" t="s">
        <v>60</v>
      </c>
      <c r="B49" s="33" t="s">
        <v>2534</v>
      </c>
      <c r="C49" s="33" t="s">
        <v>971</v>
      </c>
      <c r="D49" s="33" t="s">
        <v>356</v>
      </c>
      <c r="E49" s="34">
        <v>79</v>
      </c>
      <c r="F49" s="34">
        <f>E49/1.129</f>
        <v>69.973427812223207</v>
      </c>
      <c r="G49" s="34">
        <v>103</v>
      </c>
      <c r="H49" s="34">
        <f>G49/1.129</f>
        <v>91.231178033658111</v>
      </c>
      <c r="I49" s="34">
        <v>123</v>
      </c>
      <c r="J49" s="34">
        <f>I49/1.129</f>
        <v>108.94596988485385</v>
      </c>
      <c r="K49" s="34"/>
      <c r="L49" s="34"/>
      <c r="M49" s="34"/>
      <c r="N49" s="34"/>
    </row>
    <row r="50" spans="1:14" ht="26.25" customHeight="1">
      <c r="A50" s="35" t="s">
        <v>63</v>
      </c>
      <c r="B50" s="33" t="s">
        <v>2534</v>
      </c>
      <c r="C50" s="33" t="s">
        <v>972</v>
      </c>
      <c r="D50" s="33" t="s">
        <v>356</v>
      </c>
      <c r="E50" s="34"/>
      <c r="F50" s="34"/>
      <c r="G50" s="34">
        <v>145</v>
      </c>
      <c r="H50" s="34">
        <f>G50/1.129</f>
        <v>128.43224092116918</v>
      </c>
      <c r="I50" s="34">
        <v>180</v>
      </c>
      <c r="J50" s="34">
        <f>I50/1.129</f>
        <v>159.43312666076173</v>
      </c>
      <c r="K50" s="34">
        <v>225</v>
      </c>
      <c r="L50" s="34">
        <f>K50/1.129</f>
        <v>199.29140832595218</v>
      </c>
      <c r="M50" s="34">
        <v>278</v>
      </c>
      <c r="N50" s="34">
        <f>M50/1.129</f>
        <v>246.23560673162089</v>
      </c>
    </row>
    <row r="51" spans="1:14" ht="26.25" customHeight="1">
      <c r="A51" s="35" t="s">
        <v>66</v>
      </c>
      <c r="B51" s="33" t="s">
        <v>2534</v>
      </c>
      <c r="C51" s="33" t="s">
        <v>2535</v>
      </c>
      <c r="D51" s="33" t="s">
        <v>356</v>
      </c>
      <c r="E51" s="34"/>
      <c r="F51" s="34"/>
      <c r="G51" s="34">
        <v>158</v>
      </c>
      <c r="H51" s="34">
        <f>G51/1.129</f>
        <v>139.94685562444641</v>
      </c>
      <c r="I51" s="34">
        <v>202</v>
      </c>
      <c r="J51" s="34">
        <f>I51/1.129</f>
        <v>178.91939769707704</v>
      </c>
      <c r="K51" s="34">
        <v>246</v>
      </c>
      <c r="L51" s="34">
        <f>K51/1.129</f>
        <v>217.8919397697077</v>
      </c>
      <c r="M51" s="34">
        <v>322</v>
      </c>
      <c r="N51" s="34">
        <f>M51/1.129</f>
        <v>285.20814880425155</v>
      </c>
    </row>
    <row r="52" spans="1:14" ht="26.25" customHeight="1">
      <c r="A52" s="35" t="s">
        <v>69</v>
      </c>
      <c r="B52" s="33" t="s">
        <v>2534</v>
      </c>
      <c r="C52" s="33" t="s">
        <v>2096</v>
      </c>
      <c r="D52" s="33" t="s">
        <v>356</v>
      </c>
      <c r="E52" s="34"/>
      <c r="F52" s="34"/>
      <c r="G52" s="34">
        <v>182</v>
      </c>
      <c r="H52" s="34">
        <f>G52/1.129</f>
        <v>161.2046058458813</v>
      </c>
      <c r="I52" s="34">
        <v>224</v>
      </c>
      <c r="J52" s="34">
        <f>I52/1.129</f>
        <v>198.40566873339239</v>
      </c>
      <c r="K52" s="34">
        <v>281</v>
      </c>
      <c r="L52" s="34">
        <f>K52/1.129</f>
        <v>248.89282550930025</v>
      </c>
      <c r="M52" s="34">
        <v>350</v>
      </c>
      <c r="N52" s="34">
        <f>M52/1.129</f>
        <v>310.00885739592559</v>
      </c>
    </row>
    <row r="53" spans="1:14" ht="26.25" customHeight="1">
      <c r="A53" s="54"/>
      <c r="B53" s="55"/>
      <c r="C53" s="55"/>
      <c r="D53" s="55"/>
      <c r="E53" s="55"/>
      <c r="F53" s="55"/>
      <c r="G53" s="55"/>
      <c r="H53" s="55"/>
      <c r="I53" s="55"/>
      <c r="J53" s="55"/>
      <c r="K53" s="55"/>
      <c r="L53" s="55"/>
      <c r="M53" s="55"/>
      <c r="N53" s="55"/>
    </row>
    <row r="54" spans="1:14" ht="26.25" customHeight="1">
      <c r="A54" s="352" t="s">
        <v>4</v>
      </c>
      <c r="B54" s="344" t="s">
        <v>39</v>
      </c>
      <c r="C54" s="344" t="s">
        <v>40</v>
      </c>
      <c r="D54" s="344" t="s">
        <v>41</v>
      </c>
      <c r="E54" s="363" t="s">
        <v>2488</v>
      </c>
      <c r="F54" s="364"/>
      <c r="G54" s="364"/>
      <c r="H54" s="364"/>
      <c r="I54" s="364"/>
      <c r="J54" s="365"/>
      <c r="K54" s="344" t="s">
        <v>2536</v>
      </c>
      <c r="L54" s="344"/>
    </row>
    <row r="55" spans="1:14" ht="26.25" customHeight="1">
      <c r="A55" s="352"/>
      <c r="B55" s="344"/>
      <c r="C55" s="344"/>
      <c r="D55" s="344"/>
      <c r="E55" s="342" t="s">
        <v>2491</v>
      </c>
      <c r="F55" s="366"/>
      <c r="G55" s="344" t="s">
        <v>2492</v>
      </c>
      <c r="H55" s="344"/>
      <c r="I55" s="344" t="s">
        <v>2493</v>
      </c>
      <c r="J55" s="344"/>
      <c r="K55" s="344"/>
      <c r="L55" s="344"/>
    </row>
    <row r="56" spans="1:14" ht="26.25" customHeight="1">
      <c r="A56" s="352"/>
      <c r="B56" s="344"/>
      <c r="C56" s="344"/>
      <c r="D56" s="344"/>
      <c r="E56" s="31" t="s">
        <v>44</v>
      </c>
      <c r="F56" s="31" t="s">
        <v>45</v>
      </c>
      <c r="G56" s="31" t="s">
        <v>44</v>
      </c>
      <c r="H56" s="31" t="s">
        <v>45</v>
      </c>
      <c r="I56" s="31" t="s">
        <v>44</v>
      </c>
      <c r="J56" s="31" t="s">
        <v>45</v>
      </c>
      <c r="K56" s="31" t="s">
        <v>44</v>
      </c>
      <c r="L56" s="31" t="s">
        <v>45</v>
      </c>
    </row>
    <row r="57" spans="1:14" ht="26.25" customHeight="1">
      <c r="A57" s="32" t="s">
        <v>60</v>
      </c>
      <c r="B57" s="47" t="s">
        <v>2537</v>
      </c>
      <c r="C57" s="33" t="s">
        <v>1963</v>
      </c>
      <c r="D57" s="33" t="s">
        <v>356</v>
      </c>
      <c r="E57" s="33"/>
      <c r="F57" s="33"/>
      <c r="G57" s="33">
        <v>463.84</v>
      </c>
      <c r="H57" s="34">
        <f>G57/1.129</f>
        <v>410.84145261293179</v>
      </c>
      <c r="I57" s="48">
        <v>512.16999999999996</v>
      </c>
      <c r="J57" s="48">
        <f>I57/1.129</f>
        <v>453.64924712134626</v>
      </c>
      <c r="K57" s="53">
        <v>398.88</v>
      </c>
      <c r="L57" s="53">
        <f t="shared" ref="L57:L68" si="11">K57/1.129</f>
        <v>353.30380868024798</v>
      </c>
    </row>
    <row r="58" spans="1:14" ht="26.25" customHeight="1">
      <c r="A58" s="35" t="s">
        <v>63</v>
      </c>
      <c r="B58" s="47" t="s">
        <v>2537</v>
      </c>
      <c r="C58" s="34" t="s">
        <v>1964</v>
      </c>
      <c r="D58" s="34" t="s">
        <v>356</v>
      </c>
      <c r="E58" s="34"/>
      <c r="F58" s="34"/>
      <c r="G58" s="33">
        <v>612.11</v>
      </c>
      <c r="H58" s="34">
        <f>G58/1.129</f>
        <v>542.1700620017715</v>
      </c>
      <c r="I58" s="48">
        <v>784.24</v>
      </c>
      <c r="J58" s="52">
        <f>I58/1.129</f>
        <v>694.63241806908775</v>
      </c>
      <c r="K58" s="53">
        <v>487.44</v>
      </c>
      <c r="L58" s="53">
        <f t="shared" si="11"/>
        <v>431.74490699734275</v>
      </c>
    </row>
    <row r="59" spans="1:14" ht="26.25" customHeight="1">
      <c r="A59" s="35" t="s">
        <v>66</v>
      </c>
      <c r="B59" s="47" t="s">
        <v>2537</v>
      </c>
      <c r="C59" s="34" t="s">
        <v>1965</v>
      </c>
      <c r="D59" s="34" t="s">
        <v>356</v>
      </c>
      <c r="E59" s="34">
        <v>907.28</v>
      </c>
      <c r="F59" s="34">
        <f t="shared" ref="F59:F68" si="12">E59/1.129</f>
        <v>803.61381753764385</v>
      </c>
      <c r="G59" s="33">
        <v>965.88</v>
      </c>
      <c r="H59" s="34">
        <f t="shared" ref="H59:H68" si="13">G59/1.129</f>
        <v>855.51815766164748</v>
      </c>
      <c r="I59" s="48">
        <v>1125.04</v>
      </c>
      <c r="J59" s="52">
        <f t="shared" ref="J59:J68" si="14">I59/1.129</f>
        <v>996.4924712134632</v>
      </c>
      <c r="K59" s="53">
        <v>609.29999999999995</v>
      </c>
      <c r="L59" s="53">
        <f t="shared" si="11"/>
        <v>539.68113374667848</v>
      </c>
    </row>
    <row r="60" spans="1:14" ht="26.25" customHeight="1">
      <c r="A60" s="35" t="s">
        <v>69</v>
      </c>
      <c r="B60" s="47" t="s">
        <v>2537</v>
      </c>
      <c r="C60" s="34" t="s">
        <v>1966</v>
      </c>
      <c r="D60" s="34" t="s">
        <v>356</v>
      </c>
      <c r="E60" s="34">
        <v>1216.8800000000001</v>
      </c>
      <c r="F60" s="34">
        <f t="shared" si="12"/>
        <v>1077.8387953941542</v>
      </c>
      <c r="G60" s="33">
        <v>1287.3499999999999</v>
      </c>
      <c r="H60" s="34">
        <f t="shared" si="13"/>
        <v>1140.2568644818423</v>
      </c>
      <c r="I60" s="48">
        <v>1551.62</v>
      </c>
      <c r="J60" s="52">
        <f t="shared" si="14"/>
        <v>1374.3312666076172</v>
      </c>
      <c r="K60" s="53">
        <v>772.21</v>
      </c>
      <c r="L60" s="53">
        <f t="shared" si="11"/>
        <v>683.97697077059343</v>
      </c>
    </row>
    <row r="61" spans="1:14" ht="26.25" customHeight="1">
      <c r="A61" s="35" t="s">
        <v>71</v>
      </c>
      <c r="B61" s="47" t="s">
        <v>2537</v>
      </c>
      <c r="C61" s="34" t="s">
        <v>2538</v>
      </c>
      <c r="D61" s="34" t="s">
        <v>356</v>
      </c>
      <c r="E61" s="34">
        <v>1680.6</v>
      </c>
      <c r="F61" s="34">
        <f t="shared" si="12"/>
        <v>1488.5739592559787</v>
      </c>
      <c r="G61" s="33">
        <v>1777.34</v>
      </c>
      <c r="H61" s="34">
        <f t="shared" si="13"/>
        <v>1574.2604074402125</v>
      </c>
      <c r="I61" s="48">
        <v>2144.54</v>
      </c>
      <c r="J61" s="52">
        <f t="shared" si="14"/>
        <v>1899.5039858281664</v>
      </c>
      <c r="K61" s="53">
        <v>846.61</v>
      </c>
      <c r="L61" s="53">
        <f t="shared" si="11"/>
        <v>749.87599645704165</v>
      </c>
    </row>
    <row r="62" spans="1:14" ht="26.25" customHeight="1">
      <c r="A62" s="35" t="s">
        <v>73</v>
      </c>
      <c r="B62" s="47" t="s">
        <v>2537</v>
      </c>
      <c r="C62" s="34" t="s">
        <v>1967</v>
      </c>
      <c r="D62" s="34" t="s">
        <v>356</v>
      </c>
      <c r="E62" s="34">
        <v>2109.29</v>
      </c>
      <c r="F62" s="34">
        <f t="shared" si="12"/>
        <v>1868.2816651904341</v>
      </c>
      <c r="G62" s="33">
        <v>2204.31</v>
      </c>
      <c r="H62" s="34">
        <f t="shared" si="13"/>
        <v>1952.4446412754648</v>
      </c>
      <c r="I62" s="48">
        <v>2520.38</v>
      </c>
      <c r="J62" s="52">
        <f t="shared" si="14"/>
        <v>2232.4003542958371</v>
      </c>
      <c r="K62" s="53">
        <v>969.75</v>
      </c>
      <c r="L62" s="53">
        <f t="shared" si="11"/>
        <v>858.94596988485387</v>
      </c>
    </row>
    <row r="63" spans="1:14" ht="26.25" customHeight="1">
      <c r="A63" s="35" t="s">
        <v>56</v>
      </c>
      <c r="B63" s="47" t="s">
        <v>2537</v>
      </c>
      <c r="C63" s="34" t="s">
        <v>1968</v>
      </c>
      <c r="D63" s="34" t="s">
        <v>356</v>
      </c>
      <c r="E63" s="34">
        <v>2568.2540399999998</v>
      </c>
      <c r="F63" s="34">
        <f t="shared" si="12"/>
        <v>2274.8042869796277</v>
      </c>
      <c r="G63" s="33">
        <v>2774.55024</v>
      </c>
      <c r="H63" s="34">
        <f t="shared" si="13"/>
        <v>2457.5289991142604</v>
      </c>
      <c r="I63" s="48">
        <v>3154.3063200000001</v>
      </c>
      <c r="J63" s="52">
        <f t="shared" si="14"/>
        <v>2793.8939946855626</v>
      </c>
      <c r="K63" s="53">
        <v>1405.4364</v>
      </c>
      <c r="L63" s="53">
        <f t="shared" si="11"/>
        <v>1244.8506643046944</v>
      </c>
    </row>
    <row r="64" spans="1:14" ht="26.25" customHeight="1">
      <c r="A64" s="35" t="s">
        <v>76</v>
      </c>
      <c r="B64" s="47" t="s">
        <v>2537</v>
      </c>
      <c r="C64" s="34" t="s">
        <v>1969</v>
      </c>
      <c r="D64" s="34" t="s">
        <v>356</v>
      </c>
      <c r="E64" s="34">
        <v>3698.0064000000002</v>
      </c>
      <c r="F64" s="34">
        <f t="shared" si="12"/>
        <v>3275.4706820194865</v>
      </c>
      <c r="G64" s="33">
        <v>4804.28874</v>
      </c>
      <c r="H64" s="34">
        <f t="shared" si="13"/>
        <v>4255.3487511071744</v>
      </c>
      <c r="I64" s="48">
        <v>5521.5531360000004</v>
      </c>
      <c r="J64" s="52">
        <f t="shared" si="14"/>
        <v>4890.6582249778567</v>
      </c>
      <c r="K64" s="53">
        <v>1740.0636</v>
      </c>
      <c r="L64" s="53">
        <f t="shared" si="11"/>
        <v>1541.2432240921169</v>
      </c>
    </row>
    <row r="65" spans="1:14" ht="26.25" customHeight="1">
      <c r="A65" s="59" t="s">
        <v>78</v>
      </c>
      <c r="B65" s="47" t="s">
        <v>2537</v>
      </c>
      <c r="C65" s="33" t="s">
        <v>2532</v>
      </c>
      <c r="D65" s="33" t="s">
        <v>356</v>
      </c>
      <c r="E65" s="34">
        <v>4529.7359999999999</v>
      </c>
      <c r="F65" s="33">
        <f t="shared" si="12"/>
        <v>4012.166519043401</v>
      </c>
      <c r="G65" s="33">
        <v>5293.9656000000004</v>
      </c>
      <c r="H65" s="33">
        <f t="shared" si="13"/>
        <v>4689.0749335695309</v>
      </c>
      <c r="I65" s="33">
        <v>8666.3088000000007</v>
      </c>
      <c r="J65" s="33">
        <f t="shared" si="14"/>
        <v>7676.0928255093013</v>
      </c>
      <c r="K65" s="33">
        <v>2136.9312</v>
      </c>
      <c r="L65" s="33">
        <f t="shared" si="11"/>
        <v>1892.7645704162976</v>
      </c>
    </row>
    <row r="66" spans="1:14" ht="26.25" customHeight="1">
      <c r="A66" s="50" t="s">
        <v>2504</v>
      </c>
      <c r="B66" s="47" t="s">
        <v>2537</v>
      </c>
      <c r="C66" s="33" t="s">
        <v>1971</v>
      </c>
      <c r="D66" s="33" t="s">
        <v>356</v>
      </c>
      <c r="E66" s="34">
        <v>5085.3203999999996</v>
      </c>
      <c r="F66" s="33">
        <f t="shared" si="12"/>
        <v>4504.2696191319747</v>
      </c>
      <c r="G66" s="33">
        <v>5445.4895999999999</v>
      </c>
      <c r="H66" s="33">
        <f t="shared" si="13"/>
        <v>4823.2857395925594</v>
      </c>
      <c r="I66" s="33">
        <v>9362.25</v>
      </c>
      <c r="J66" s="33">
        <f t="shared" si="14"/>
        <v>8292.5155004428689</v>
      </c>
      <c r="K66" s="33">
        <v>2289.7728000000002</v>
      </c>
      <c r="L66" s="33">
        <f t="shared" si="11"/>
        <v>2028.1424269264837</v>
      </c>
    </row>
    <row r="67" spans="1:14" ht="26.25" customHeight="1">
      <c r="A67" s="50" t="s">
        <v>2506</v>
      </c>
      <c r="B67" s="47" t="s">
        <v>2537</v>
      </c>
      <c r="C67" s="33" t="s">
        <v>2539</v>
      </c>
      <c r="D67" s="33" t="s">
        <v>356</v>
      </c>
      <c r="E67" s="34">
        <v>6081.9336000000003</v>
      </c>
      <c r="F67" s="33">
        <f t="shared" si="12"/>
        <v>5387.0093888396814</v>
      </c>
      <c r="G67" s="33">
        <v>6520.5324000000001</v>
      </c>
      <c r="H67" s="33">
        <f t="shared" si="13"/>
        <v>5775.4937112488933</v>
      </c>
      <c r="I67" s="33">
        <v>10110.700800000001</v>
      </c>
      <c r="J67" s="33">
        <f t="shared" si="14"/>
        <v>8955.4480070859172</v>
      </c>
      <c r="K67" s="33">
        <v>2439.6876000000002</v>
      </c>
      <c r="L67" s="33">
        <f t="shared" si="11"/>
        <v>2160.9279007971659</v>
      </c>
    </row>
    <row r="68" spans="1:14" ht="26.25" customHeight="1">
      <c r="A68" s="50" t="s">
        <v>2507</v>
      </c>
      <c r="B68" s="47" t="s">
        <v>2537</v>
      </c>
      <c r="C68" s="33" t="s">
        <v>2540</v>
      </c>
      <c r="D68" s="33" t="s">
        <v>356</v>
      </c>
      <c r="E68" s="34">
        <v>8751.6396000000004</v>
      </c>
      <c r="F68" s="33">
        <f t="shared" si="12"/>
        <v>7751.6736935341014</v>
      </c>
      <c r="G68" s="33">
        <v>9261.7559999999994</v>
      </c>
      <c r="H68" s="33">
        <f t="shared" si="13"/>
        <v>8203.5039858281652</v>
      </c>
      <c r="I68" s="33">
        <v>14718.5748</v>
      </c>
      <c r="J68" s="33">
        <f t="shared" si="14"/>
        <v>13036.824446412755</v>
      </c>
      <c r="K68" s="33">
        <v>3943.404</v>
      </c>
      <c r="L68" s="33">
        <f t="shared" si="11"/>
        <v>3492.8290522586358</v>
      </c>
    </row>
    <row r="69" spans="1:14" ht="26.25" customHeight="1">
      <c r="A69" s="54"/>
      <c r="B69" s="55"/>
      <c r="C69" s="55"/>
      <c r="D69" s="55"/>
      <c r="E69" s="55"/>
      <c r="F69" s="55"/>
      <c r="G69" s="55"/>
      <c r="H69" s="55"/>
      <c r="I69" s="55"/>
      <c r="J69" s="55"/>
      <c r="K69" s="55"/>
      <c r="L69" s="55"/>
    </row>
    <row r="70" spans="1:14" ht="26.25" customHeight="1">
      <c r="A70" s="352" t="s">
        <v>4</v>
      </c>
      <c r="B70" s="344" t="s">
        <v>39</v>
      </c>
      <c r="C70" s="344" t="s">
        <v>40</v>
      </c>
      <c r="D70" s="344" t="s">
        <v>41</v>
      </c>
      <c r="E70" s="363" t="s">
        <v>2488</v>
      </c>
      <c r="F70" s="364"/>
      <c r="G70" s="364"/>
      <c r="H70" s="364"/>
      <c r="I70" s="364"/>
      <c r="J70" s="365"/>
      <c r="K70" s="344" t="s">
        <v>2541</v>
      </c>
      <c r="L70" s="344"/>
    </row>
    <row r="71" spans="1:14" ht="26.25" customHeight="1">
      <c r="A71" s="352"/>
      <c r="B71" s="344"/>
      <c r="C71" s="344"/>
      <c r="D71" s="344"/>
      <c r="E71" s="344" t="s">
        <v>2490</v>
      </c>
      <c r="F71" s="344"/>
      <c r="G71" s="344" t="s">
        <v>2491</v>
      </c>
      <c r="H71" s="342"/>
      <c r="I71" s="344" t="s">
        <v>2492</v>
      </c>
      <c r="J71" s="344"/>
      <c r="K71" s="344"/>
      <c r="L71" s="344"/>
    </row>
    <row r="72" spans="1:14" ht="26.25" customHeight="1">
      <c r="A72" s="352"/>
      <c r="B72" s="344"/>
      <c r="C72" s="344"/>
      <c r="D72" s="344"/>
      <c r="E72" s="31" t="s">
        <v>44</v>
      </c>
      <c r="F72" s="31" t="s">
        <v>45</v>
      </c>
      <c r="G72" s="31" t="s">
        <v>44</v>
      </c>
      <c r="H72" s="30" t="s">
        <v>45</v>
      </c>
      <c r="I72" s="31" t="s">
        <v>44</v>
      </c>
      <c r="J72" s="31" t="s">
        <v>45</v>
      </c>
      <c r="K72" s="31" t="s">
        <v>44</v>
      </c>
      <c r="L72" s="31" t="s">
        <v>45</v>
      </c>
      <c r="N72" s="60"/>
    </row>
    <row r="73" spans="1:14" ht="26.25" customHeight="1">
      <c r="A73" s="35" t="s">
        <v>60</v>
      </c>
      <c r="B73" s="34" t="s">
        <v>2542</v>
      </c>
      <c r="C73" s="34" t="s">
        <v>2543</v>
      </c>
      <c r="D73" s="34" t="s">
        <v>356</v>
      </c>
      <c r="E73" s="53">
        <v>4859.25</v>
      </c>
      <c r="F73" s="53">
        <f>E73/1.129</f>
        <v>4304.0301151461472</v>
      </c>
      <c r="G73" s="53">
        <v>5588.1374999999998</v>
      </c>
      <c r="H73" s="53">
        <f>G73/1.129</f>
        <v>4949.6346324180686</v>
      </c>
      <c r="I73" s="53">
        <v>6426.3581249999997</v>
      </c>
      <c r="J73" s="53">
        <f>I73/1.129</f>
        <v>5692.0798272807788</v>
      </c>
      <c r="K73" s="53">
        <v>1790.712</v>
      </c>
      <c r="L73" s="53">
        <f>K73/1.129</f>
        <v>1586.1045172719221</v>
      </c>
      <c r="N73" s="60"/>
    </row>
    <row r="74" spans="1:14" ht="26.25" customHeight="1">
      <c r="A74" s="35" t="s">
        <v>63</v>
      </c>
      <c r="B74" s="34" t="s">
        <v>2542</v>
      </c>
      <c r="C74" s="34" t="s">
        <v>2544</v>
      </c>
      <c r="D74" s="34" t="s">
        <v>356</v>
      </c>
      <c r="E74" s="53">
        <v>5434</v>
      </c>
      <c r="F74" s="53">
        <f>E74/1.129</f>
        <v>4813.1089459698851</v>
      </c>
      <c r="G74" s="53">
        <v>6249.1</v>
      </c>
      <c r="H74" s="53">
        <f>G74/1.129</f>
        <v>5535.0752878653675</v>
      </c>
      <c r="I74" s="53">
        <v>7186.4650000000001</v>
      </c>
      <c r="J74" s="53">
        <f>I74/1.129</f>
        <v>6365.3365810451733</v>
      </c>
      <c r="K74" s="53">
        <v>1902.6315</v>
      </c>
      <c r="L74" s="53">
        <f>K74/1.129</f>
        <v>1685.2360496014171</v>
      </c>
      <c r="N74" s="60"/>
    </row>
    <row r="75" spans="1:14" ht="26.25" customHeight="1">
      <c r="A75" s="35" t="s">
        <v>66</v>
      </c>
      <c r="B75" s="34" t="s">
        <v>2542</v>
      </c>
      <c r="C75" s="34" t="s">
        <v>2545</v>
      </c>
      <c r="D75" s="34" t="s">
        <v>356</v>
      </c>
      <c r="E75" s="53">
        <v>7433.75</v>
      </c>
      <c r="F75" s="53">
        <f>E75/1.129</f>
        <v>6584.3666961913195</v>
      </c>
      <c r="G75" s="53">
        <v>8548.8125</v>
      </c>
      <c r="H75" s="53">
        <f>G75/1.129</f>
        <v>7572.0217006200173</v>
      </c>
      <c r="I75" s="53">
        <v>9831.1343749999996</v>
      </c>
      <c r="J75" s="53">
        <f>I75/1.129</f>
        <v>8707.8249557130202</v>
      </c>
      <c r="K75" s="53">
        <v>2016.7550000000001</v>
      </c>
      <c r="L75" s="53">
        <f>K75/1.129</f>
        <v>1786.3197519929142</v>
      </c>
      <c r="N75" s="60"/>
    </row>
    <row r="76" spans="1:14" ht="26.25" customHeight="1">
      <c r="A76" s="35" t="s">
        <v>69</v>
      </c>
      <c r="B76" s="34" t="s">
        <v>2542</v>
      </c>
      <c r="C76" s="34" t="s">
        <v>2546</v>
      </c>
      <c r="D76" s="34" t="s">
        <v>356</v>
      </c>
      <c r="E76" s="53">
        <v>9148.5</v>
      </c>
      <c r="F76" s="53">
        <f>E76/1.129</f>
        <v>8103.1886625332154</v>
      </c>
      <c r="G76" s="53">
        <v>10520.775</v>
      </c>
      <c r="H76" s="53">
        <f>G76/1.129</f>
        <v>9318.6669619131972</v>
      </c>
      <c r="I76" s="53">
        <v>12098.891250000001</v>
      </c>
      <c r="J76" s="53">
        <f>I76/1.129</f>
        <v>10716.467006200177</v>
      </c>
      <c r="K76" s="53">
        <v>2145.3850000000002</v>
      </c>
      <c r="L76" s="53">
        <f>K76/1.129</f>
        <v>1900.2524357838797</v>
      </c>
      <c r="N76" s="60"/>
    </row>
    <row r="77" spans="1:14" ht="26.25" customHeight="1">
      <c r="A77" s="54"/>
      <c r="B77" s="55"/>
      <c r="C77" s="55"/>
      <c r="D77" s="55"/>
      <c r="E77" s="55"/>
      <c r="F77" s="55"/>
      <c r="G77" s="55"/>
      <c r="H77" s="55"/>
      <c r="I77" s="55"/>
      <c r="J77" s="55"/>
      <c r="K77" s="55"/>
      <c r="L77" s="55"/>
      <c r="N77" s="60"/>
    </row>
    <row r="78" spans="1:14" ht="26.25" customHeight="1">
      <c r="A78" s="352" t="s">
        <v>4</v>
      </c>
      <c r="B78" s="344" t="s">
        <v>39</v>
      </c>
      <c r="C78" s="344" t="s">
        <v>40</v>
      </c>
      <c r="D78" s="344" t="s">
        <v>41</v>
      </c>
      <c r="E78" s="363" t="s">
        <v>2488</v>
      </c>
      <c r="F78" s="364"/>
      <c r="G78" s="364"/>
      <c r="H78" s="364"/>
      <c r="I78" s="364"/>
      <c r="J78" s="365"/>
      <c r="K78" s="344" t="s">
        <v>2547</v>
      </c>
      <c r="L78" s="344"/>
      <c r="N78" s="60"/>
    </row>
    <row r="79" spans="1:14" ht="26.25" customHeight="1">
      <c r="A79" s="352"/>
      <c r="B79" s="344"/>
      <c r="C79" s="344"/>
      <c r="D79" s="344"/>
      <c r="E79" s="344" t="s">
        <v>2490</v>
      </c>
      <c r="F79" s="344"/>
      <c r="G79" s="344" t="s">
        <v>2491</v>
      </c>
      <c r="H79" s="342"/>
      <c r="I79" s="344" t="s">
        <v>2492</v>
      </c>
      <c r="J79" s="344"/>
      <c r="K79" s="344"/>
      <c r="L79" s="344"/>
      <c r="N79" s="60"/>
    </row>
    <row r="80" spans="1:14" ht="26.25" customHeight="1">
      <c r="A80" s="352"/>
      <c r="B80" s="344"/>
      <c r="C80" s="344"/>
      <c r="D80" s="344"/>
      <c r="E80" s="31" t="s">
        <v>44</v>
      </c>
      <c r="F80" s="31" t="s">
        <v>45</v>
      </c>
      <c r="G80" s="31" t="s">
        <v>44</v>
      </c>
      <c r="H80" s="30" t="s">
        <v>45</v>
      </c>
      <c r="I80" s="31" t="s">
        <v>44</v>
      </c>
      <c r="J80" s="31" t="s">
        <v>45</v>
      </c>
      <c r="K80" s="31" t="s">
        <v>44</v>
      </c>
      <c r="L80" s="31" t="s">
        <v>45</v>
      </c>
      <c r="N80" s="60"/>
    </row>
    <row r="81" spans="1:14" ht="26.25" customHeight="1">
      <c r="A81" s="35" t="s">
        <v>60</v>
      </c>
      <c r="B81" s="34" t="s">
        <v>2548</v>
      </c>
      <c r="C81" s="34" t="s">
        <v>1963</v>
      </c>
      <c r="D81" s="34" t="s">
        <v>356</v>
      </c>
      <c r="E81" s="53">
        <v>183.35</v>
      </c>
      <c r="F81" s="53">
        <f>E81/1.129</f>
        <v>162.40035429583702</v>
      </c>
      <c r="G81" s="53">
        <v>228.95</v>
      </c>
      <c r="H81" s="53">
        <f>G81/1.129</f>
        <v>202.79007971656333</v>
      </c>
      <c r="I81" s="53">
        <v>310.64999999999998</v>
      </c>
      <c r="J81" s="53">
        <f>I81/1.129</f>
        <v>275.15500442869796</v>
      </c>
      <c r="K81" s="53">
        <v>156.75</v>
      </c>
      <c r="L81" s="53">
        <f>K81/1.129</f>
        <v>138.83968113374667</v>
      </c>
      <c r="N81" s="60"/>
    </row>
    <row r="82" spans="1:14" ht="26.25" customHeight="1">
      <c r="A82" s="35" t="s">
        <v>63</v>
      </c>
      <c r="B82" s="34" t="s">
        <v>2548</v>
      </c>
      <c r="C82" s="34" t="s">
        <v>1964</v>
      </c>
      <c r="D82" s="34" t="s">
        <v>356</v>
      </c>
      <c r="E82" s="53">
        <v>353.4</v>
      </c>
      <c r="F82" s="53">
        <f>E82/1.129</f>
        <v>313.02037201062888</v>
      </c>
      <c r="G82" s="53">
        <v>440.8</v>
      </c>
      <c r="H82" s="53">
        <f>G82/1.129</f>
        <v>390.43401240035428</v>
      </c>
      <c r="I82" s="53">
        <v>595.65</v>
      </c>
      <c r="J82" s="53">
        <f>I82/1.129</f>
        <v>527.59078830823739</v>
      </c>
      <c r="K82" s="53">
        <v>275.5</v>
      </c>
      <c r="L82" s="53">
        <f>K82/1.129</f>
        <v>244.02125775022142</v>
      </c>
      <c r="N82" s="60"/>
    </row>
    <row r="83" spans="1:14" ht="26.25" customHeight="1">
      <c r="A83" s="35" t="s">
        <v>66</v>
      </c>
      <c r="B83" s="34" t="s">
        <v>2548</v>
      </c>
      <c r="C83" s="34" t="s">
        <v>1965</v>
      </c>
      <c r="D83" s="34" t="s">
        <v>356</v>
      </c>
      <c r="E83" s="53">
        <v>460.75</v>
      </c>
      <c r="F83" s="53">
        <f>E83/1.129</f>
        <v>408.10451727192208</v>
      </c>
      <c r="G83" s="53">
        <v>574.75</v>
      </c>
      <c r="H83" s="53">
        <f>G83/1.129</f>
        <v>509.0788308237378</v>
      </c>
      <c r="I83" s="53">
        <v>776.15</v>
      </c>
      <c r="J83" s="53">
        <f>I83/1.129</f>
        <v>687.46678476527893</v>
      </c>
      <c r="K83" s="53">
        <v>366.7</v>
      </c>
      <c r="L83" s="53">
        <f>K83/1.129</f>
        <v>324.80070859167404</v>
      </c>
      <c r="N83" s="60"/>
    </row>
    <row r="84" spans="1:14" ht="26.25" customHeight="1">
      <c r="A84" s="54"/>
      <c r="B84" s="55"/>
      <c r="C84" s="55"/>
      <c r="D84" s="55"/>
      <c r="E84" s="55"/>
      <c r="F84" s="55"/>
      <c r="G84" s="55"/>
      <c r="H84" s="55"/>
      <c r="I84" s="55"/>
      <c r="J84" s="55"/>
      <c r="K84" s="55"/>
      <c r="L84" s="55"/>
      <c r="N84" s="60"/>
    </row>
    <row r="85" spans="1:14" ht="26.25" customHeight="1">
      <c r="A85" s="356" t="s">
        <v>4</v>
      </c>
      <c r="B85" s="345" t="s">
        <v>39</v>
      </c>
      <c r="C85" s="345" t="s">
        <v>40</v>
      </c>
      <c r="D85" s="340" t="s">
        <v>2099</v>
      </c>
      <c r="E85" s="241" t="s">
        <v>2514</v>
      </c>
      <c r="F85" s="241"/>
      <c r="G85" s="241"/>
      <c r="H85" s="241"/>
      <c r="I85" s="241"/>
      <c r="J85" s="241"/>
      <c r="K85" s="241"/>
      <c r="L85" s="241"/>
    </row>
    <row r="86" spans="1:14" ht="26.25" customHeight="1">
      <c r="A86" s="357"/>
      <c r="B86" s="345"/>
      <c r="C86" s="345"/>
      <c r="D86" s="341"/>
      <c r="E86" s="354" t="s">
        <v>2515</v>
      </c>
      <c r="F86" s="354"/>
      <c r="G86" s="354" t="s">
        <v>2516</v>
      </c>
      <c r="H86" s="354"/>
      <c r="I86" s="354" t="s">
        <v>2517</v>
      </c>
      <c r="J86" s="354"/>
      <c r="K86" s="354" t="s">
        <v>2518</v>
      </c>
      <c r="L86" s="354"/>
    </row>
    <row r="87" spans="1:14" ht="26.25" customHeight="1">
      <c r="A87" s="358"/>
      <c r="B87" s="345"/>
      <c r="C87" s="345"/>
      <c r="D87" s="341"/>
      <c r="E87" s="31" t="s">
        <v>44</v>
      </c>
      <c r="F87" s="31" t="s">
        <v>45</v>
      </c>
      <c r="G87" s="31" t="s">
        <v>44</v>
      </c>
      <c r="H87" s="31" t="s">
        <v>45</v>
      </c>
      <c r="I87" s="31" t="s">
        <v>44</v>
      </c>
      <c r="J87" s="31" t="s">
        <v>45</v>
      </c>
      <c r="K87" s="31" t="s">
        <v>44</v>
      </c>
      <c r="L87" s="31" t="s">
        <v>45</v>
      </c>
    </row>
    <row r="88" spans="1:14" ht="26.25" customHeight="1">
      <c r="A88" s="50" t="s">
        <v>60</v>
      </c>
      <c r="B88" s="47" t="s">
        <v>2549</v>
      </c>
      <c r="C88" s="33" t="s">
        <v>2550</v>
      </c>
      <c r="D88" s="48" t="s">
        <v>356</v>
      </c>
      <c r="E88" s="53"/>
      <c r="F88" s="53"/>
      <c r="G88" s="53">
        <v>162.283275</v>
      </c>
      <c r="H88" s="53">
        <f t="shared" ref="H88:H105" si="15">G88/1.129</f>
        <v>143.74072187776792</v>
      </c>
      <c r="I88" s="53">
        <v>179.0712</v>
      </c>
      <c r="J88" s="53">
        <f t="shared" ref="J88:J101" si="16">I88/1.129</f>
        <v>158.61045172719221</v>
      </c>
      <c r="K88" s="53">
        <v>257.41485</v>
      </c>
      <c r="L88" s="53">
        <f t="shared" ref="L88:L101" si="17">K88/1.129</f>
        <v>228.00252435783881</v>
      </c>
    </row>
    <row r="89" spans="1:14" ht="26.25" customHeight="1">
      <c r="A89" s="50" t="s">
        <v>63</v>
      </c>
      <c r="B89" s="51" t="s">
        <v>2549</v>
      </c>
      <c r="C89" s="34" t="s">
        <v>2551</v>
      </c>
      <c r="D89" s="52" t="s">
        <v>356</v>
      </c>
      <c r="E89" s="53"/>
      <c r="F89" s="53"/>
      <c r="G89" s="53">
        <v>201.45509999999999</v>
      </c>
      <c r="H89" s="53">
        <f t="shared" si="15"/>
        <v>178.43675819309121</v>
      </c>
      <c r="I89" s="53">
        <v>229.43497500000001</v>
      </c>
      <c r="J89" s="53">
        <f t="shared" si="16"/>
        <v>203.21964127546502</v>
      </c>
      <c r="K89" s="53">
        <v>313.37459999999999</v>
      </c>
      <c r="L89" s="53">
        <f t="shared" si="17"/>
        <v>277.56829052258632</v>
      </c>
    </row>
    <row r="90" spans="1:14" ht="26.25" customHeight="1">
      <c r="A90" s="50" t="s">
        <v>66</v>
      </c>
      <c r="B90" s="51" t="s">
        <v>2549</v>
      </c>
      <c r="C90" s="34" t="s">
        <v>2521</v>
      </c>
      <c r="D90" s="52" t="s">
        <v>356</v>
      </c>
      <c r="E90" s="53"/>
      <c r="F90" s="53"/>
      <c r="G90" s="53">
        <v>235.03094999999999</v>
      </c>
      <c r="H90" s="53">
        <f t="shared" si="15"/>
        <v>208.17621789193976</v>
      </c>
      <c r="I90" s="53">
        <v>268.60680000000002</v>
      </c>
      <c r="J90" s="53">
        <f t="shared" si="16"/>
        <v>237.91567759078833</v>
      </c>
      <c r="K90" s="53">
        <v>369.33434999999997</v>
      </c>
      <c r="L90" s="53">
        <f t="shared" si="17"/>
        <v>327.1340566873339</v>
      </c>
    </row>
    <row r="91" spans="1:14" ht="26.25" customHeight="1">
      <c r="A91" s="50" t="s">
        <v>69</v>
      </c>
      <c r="B91" s="51" t="s">
        <v>2549</v>
      </c>
      <c r="C91" s="34" t="s">
        <v>2552</v>
      </c>
      <c r="D91" s="52" t="s">
        <v>356</v>
      </c>
      <c r="E91" s="53"/>
      <c r="F91" s="53"/>
      <c r="G91" s="53">
        <v>246.22290000000001</v>
      </c>
      <c r="H91" s="53">
        <f t="shared" si="15"/>
        <v>218.08937112488928</v>
      </c>
      <c r="I91" s="53">
        <v>274.20277499999997</v>
      </c>
      <c r="J91" s="53">
        <f t="shared" si="16"/>
        <v>242.87225420726304</v>
      </c>
      <c r="K91" s="53">
        <v>391.71825000000001</v>
      </c>
      <c r="L91" s="53">
        <f t="shared" si="17"/>
        <v>346.96036315323295</v>
      </c>
    </row>
    <row r="92" spans="1:14" ht="26.25" customHeight="1">
      <c r="A92" s="50" t="s">
        <v>71</v>
      </c>
      <c r="B92" s="51" t="s">
        <v>2549</v>
      </c>
      <c r="C92" s="34" t="s">
        <v>2553</v>
      </c>
      <c r="D92" s="52" t="s">
        <v>356</v>
      </c>
      <c r="E92" s="53"/>
      <c r="F92" s="53"/>
      <c r="G92" s="53">
        <v>290.9907</v>
      </c>
      <c r="H92" s="53">
        <f t="shared" si="15"/>
        <v>257.74198405668733</v>
      </c>
      <c r="I92" s="53">
        <v>313.37459999999999</v>
      </c>
      <c r="J92" s="53">
        <f t="shared" si="16"/>
        <v>277.56829052258632</v>
      </c>
      <c r="K92" s="53">
        <v>458.86995000000002</v>
      </c>
      <c r="L92" s="53">
        <f t="shared" si="17"/>
        <v>406.43928255093005</v>
      </c>
    </row>
    <row r="93" spans="1:14" ht="26.25" customHeight="1">
      <c r="A93" s="50" t="s">
        <v>73</v>
      </c>
      <c r="B93" s="51" t="s">
        <v>2549</v>
      </c>
      <c r="C93" s="34" t="s">
        <v>2522</v>
      </c>
      <c r="D93" s="52" t="s">
        <v>356</v>
      </c>
      <c r="E93" s="53"/>
      <c r="F93" s="53"/>
      <c r="G93" s="53">
        <v>324.56655000000001</v>
      </c>
      <c r="H93" s="53">
        <f t="shared" si="15"/>
        <v>287.48144375553585</v>
      </c>
      <c r="I93" s="53">
        <v>358.14240000000001</v>
      </c>
      <c r="J93" s="53">
        <f t="shared" si="16"/>
        <v>317.22090345438443</v>
      </c>
      <c r="K93" s="53">
        <v>514.8297</v>
      </c>
      <c r="L93" s="53">
        <f t="shared" si="17"/>
        <v>456.00504871567762</v>
      </c>
    </row>
    <row r="94" spans="1:14" ht="26.25" customHeight="1">
      <c r="A94" s="50" t="s">
        <v>56</v>
      </c>
      <c r="B94" s="51" t="s">
        <v>2549</v>
      </c>
      <c r="C94" s="34" t="s">
        <v>2523</v>
      </c>
      <c r="D94" s="52" t="s">
        <v>356</v>
      </c>
      <c r="E94" s="53"/>
      <c r="F94" s="53"/>
      <c r="G94" s="53">
        <v>436.48604999999998</v>
      </c>
      <c r="H94" s="53">
        <f t="shared" si="15"/>
        <v>386.61297608503099</v>
      </c>
      <c r="I94" s="53">
        <v>481.25385</v>
      </c>
      <c r="J94" s="53">
        <f t="shared" si="16"/>
        <v>426.26558901682904</v>
      </c>
      <c r="K94" s="53">
        <v>693.90089999999998</v>
      </c>
      <c r="L94" s="53">
        <f t="shared" si="17"/>
        <v>614.6155004428698</v>
      </c>
    </row>
    <row r="95" spans="1:14" ht="26.25" customHeight="1">
      <c r="A95" s="50" t="s">
        <v>76</v>
      </c>
      <c r="B95" s="51" t="s">
        <v>2549</v>
      </c>
      <c r="C95" s="34" t="s">
        <v>2554</v>
      </c>
      <c r="D95" s="52" t="s">
        <v>356</v>
      </c>
      <c r="E95" s="53"/>
      <c r="F95" s="53"/>
      <c r="G95" s="53">
        <v>492.44580000000002</v>
      </c>
      <c r="H95" s="53">
        <f t="shared" si="15"/>
        <v>436.17874224977857</v>
      </c>
      <c r="I95" s="53">
        <v>548.40554999999995</v>
      </c>
      <c r="J95" s="53">
        <f t="shared" si="16"/>
        <v>485.74450841452608</v>
      </c>
      <c r="K95" s="53">
        <v>794.62845000000004</v>
      </c>
      <c r="L95" s="53">
        <f t="shared" si="17"/>
        <v>703.83387953941542</v>
      </c>
    </row>
    <row r="96" spans="1:14" ht="26.25" customHeight="1">
      <c r="A96" s="50" t="s">
        <v>78</v>
      </c>
      <c r="B96" s="51" t="s">
        <v>2549</v>
      </c>
      <c r="C96" s="34" t="s">
        <v>2524</v>
      </c>
      <c r="D96" s="52" t="s">
        <v>356</v>
      </c>
      <c r="E96" s="53"/>
      <c r="F96" s="53"/>
      <c r="G96" s="53">
        <v>548.40554999999995</v>
      </c>
      <c r="H96" s="53">
        <f t="shared" si="15"/>
        <v>485.74450841452608</v>
      </c>
      <c r="I96" s="53">
        <v>604.36530000000005</v>
      </c>
      <c r="J96" s="53">
        <f t="shared" si="16"/>
        <v>535.31027457927371</v>
      </c>
      <c r="K96" s="53">
        <v>872.97209999999995</v>
      </c>
      <c r="L96" s="53">
        <f t="shared" si="17"/>
        <v>773.22595217006199</v>
      </c>
    </row>
    <row r="97" spans="1:12" ht="26.25" customHeight="1">
      <c r="A97" s="50" t="s">
        <v>95</v>
      </c>
      <c r="B97" s="51" t="s">
        <v>2549</v>
      </c>
      <c r="C97" s="34" t="s">
        <v>2525</v>
      </c>
      <c r="D97" s="52" t="s">
        <v>356</v>
      </c>
      <c r="E97" s="53"/>
      <c r="F97" s="53"/>
      <c r="G97" s="53">
        <v>716.28480000000002</v>
      </c>
      <c r="H97" s="53">
        <f t="shared" si="15"/>
        <v>634.44180690876885</v>
      </c>
      <c r="I97" s="53">
        <v>794.62845000000004</v>
      </c>
      <c r="J97" s="53">
        <f t="shared" si="16"/>
        <v>703.83387953941542</v>
      </c>
      <c r="K97" s="53">
        <v>1096.8110999999999</v>
      </c>
      <c r="L97" s="53">
        <f t="shared" si="17"/>
        <v>971.48901682905216</v>
      </c>
    </row>
    <row r="98" spans="1:12" ht="26.25" customHeight="1">
      <c r="A98" s="50" t="s">
        <v>97</v>
      </c>
      <c r="B98" s="51" t="s">
        <v>2549</v>
      </c>
      <c r="C98" s="34" t="s">
        <v>2555</v>
      </c>
      <c r="D98" s="52" t="s">
        <v>356</v>
      </c>
      <c r="E98" s="53"/>
      <c r="F98" s="53"/>
      <c r="G98" s="53">
        <v>1029.6594</v>
      </c>
      <c r="H98" s="53">
        <f t="shared" si="15"/>
        <v>912.01009743135523</v>
      </c>
      <c r="I98" s="53">
        <v>1119.1949999999999</v>
      </c>
      <c r="J98" s="53">
        <f t="shared" si="16"/>
        <v>991.31532329495121</v>
      </c>
      <c r="K98" s="53">
        <v>1566.873</v>
      </c>
      <c r="L98" s="53">
        <f t="shared" si="17"/>
        <v>1387.8414526129318</v>
      </c>
    </row>
    <row r="99" spans="1:12" ht="26.25" customHeight="1">
      <c r="A99" s="50" t="s">
        <v>113</v>
      </c>
      <c r="B99" s="51" t="s">
        <v>2549</v>
      </c>
      <c r="C99" s="34" t="s">
        <v>2556</v>
      </c>
      <c r="D99" s="52" t="s">
        <v>356</v>
      </c>
      <c r="E99" s="53"/>
      <c r="F99" s="53"/>
      <c r="G99" s="53">
        <v>1175.1547499999999</v>
      </c>
      <c r="H99" s="53">
        <f t="shared" si="15"/>
        <v>1040.8810894596988</v>
      </c>
      <c r="I99" s="53">
        <v>1343.0340000000001</v>
      </c>
      <c r="J99" s="53">
        <f t="shared" si="16"/>
        <v>1189.5783879539417</v>
      </c>
      <c r="K99" s="53">
        <v>1902.6315</v>
      </c>
      <c r="L99" s="53">
        <f t="shared" si="17"/>
        <v>1685.2360496014171</v>
      </c>
    </row>
    <row r="100" spans="1:12" ht="26.25" customHeight="1">
      <c r="A100" s="50" t="s">
        <v>115</v>
      </c>
      <c r="B100" s="51" t="s">
        <v>2549</v>
      </c>
      <c r="C100" s="34" t="s">
        <v>2557</v>
      </c>
      <c r="D100" s="52" t="s">
        <v>356</v>
      </c>
      <c r="E100" s="53"/>
      <c r="F100" s="53"/>
      <c r="G100" s="53">
        <v>1343.0340000000001</v>
      </c>
      <c r="H100" s="53">
        <f t="shared" si="15"/>
        <v>1189.5783879539417</v>
      </c>
      <c r="I100" s="53">
        <v>1454.9535000000001</v>
      </c>
      <c r="J100" s="53">
        <f t="shared" si="16"/>
        <v>1288.7099202834368</v>
      </c>
      <c r="K100" s="53">
        <v>2126.4704999999999</v>
      </c>
      <c r="L100" s="53">
        <f t="shared" si="17"/>
        <v>1883.4991142604074</v>
      </c>
    </row>
    <row r="101" spans="1:12" ht="26.25" customHeight="1">
      <c r="A101" s="50" t="s">
        <v>117</v>
      </c>
      <c r="B101" s="51" t="s">
        <v>2549</v>
      </c>
      <c r="C101" s="34" t="s">
        <v>2558</v>
      </c>
      <c r="D101" s="52" t="s">
        <v>356</v>
      </c>
      <c r="E101" s="53"/>
      <c r="F101" s="53"/>
      <c r="G101" s="53">
        <v>1622.83275</v>
      </c>
      <c r="H101" s="53">
        <f t="shared" si="15"/>
        <v>1437.4072187776794</v>
      </c>
      <c r="I101" s="53">
        <v>1734.75225</v>
      </c>
      <c r="J101" s="53">
        <f t="shared" si="16"/>
        <v>1536.5387511071744</v>
      </c>
      <c r="K101" s="53">
        <v>2518.1887499999998</v>
      </c>
      <c r="L101" s="53">
        <f t="shared" si="17"/>
        <v>2230.4594774136403</v>
      </c>
    </row>
    <row r="102" spans="1:12" ht="26.25" customHeight="1">
      <c r="A102" s="50" t="s">
        <v>119</v>
      </c>
      <c r="B102" s="51" t="s">
        <v>2549</v>
      </c>
      <c r="C102" s="34" t="s">
        <v>2559</v>
      </c>
      <c r="D102" s="52" t="s">
        <v>356</v>
      </c>
      <c r="E102" s="53"/>
      <c r="F102" s="53"/>
      <c r="G102" s="53">
        <v>1846.67175</v>
      </c>
      <c r="H102" s="53">
        <f t="shared" si="15"/>
        <v>1635.6702834366695</v>
      </c>
      <c r="I102" s="53"/>
      <c r="J102" s="53"/>
      <c r="K102" s="53"/>
      <c r="L102" s="53"/>
    </row>
    <row r="103" spans="1:12" ht="26.25" customHeight="1">
      <c r="A103" s="50" t="s">
        <v>121</v>
      </c>
      <c r="B103" s="51" t="s">
        <v>2549</v>
      </c>
      <c r="C103" s="34" t="s">
        <v>2560</v>
      </c>
      <c r="D103" s="52" t="s">
        <v>356</v>
      </c>
      <c r="E103" s="48">
        <v>2357.46</v>
      </c>
      <c r="F103" s="48">
        <f>E103/1.129</f>
        <v>2088.0956598759963</v>
      </c>
      <c r="G103" s="53">
        <v>2518.1887499999998</v>
      </c>
      <c r="H103" s="53">
        <f t="shared" si="15"/>
        <v>2230.4594774136403</v>
      </c>
      <c r="I103" s="53"/>
      <c r="J103" s="53"/>
      <c r="K103" s="53"/>
      <c r="L103" s="53"/>
    </row>
    <row r="104" spans="1:12" ht="26.25" customHeight="1">
      <c r="A104" s="61" t="s">
        <v>123</v>
      </c>
      <c r="B104" s="62" t="s">
        <v>2549</v>
      </c>
      <c r="C104" s="62" t="s">
        <v>2561</v>
      </c>
      <c r="D104" s="63" t="s">
        <v>356</v>
      </c>
      <c r="E104" s="63">
        <v>2808.02</v>
      </c>
      <c r="F104" s="64">
        <f>E104/1.129</f>
        <v>2487.1744906997342</v>
      </c>
      <c r="G104" s="62">
        <v>3048.33</v>
      </c>
      <c r="H104" s="65">
        <f t="shared" si="15"/>
        <v>2700.0265721877768</v>
      </c>
      <c r="I104" s="65"/>
      <c r="J104" s="65"/>
      <c r="K104" s="65"/>
      <c r="L104" s="65"/>
    </row>
    <row r="105" spans="1:12" ht="26.25" customHeight="1">
      <c r="A105" s="50" t="s">
        <v>125</v>
      </c>
      <c r="B105" s="53" t="s">
        <v>2549</v>
      </c>
      <c r="C105" s="53" t="s">
        <v>2562</v>
      </c>
      <c r="D105" s="53" t="s">
        <v>356</v>
      </c>
      <c r="E105" s="53">
        <v>3206.97</v>
      </c>
      <c r="F105" s="53">
        <f>E105/1.129</f>
        <v>2840.5403011514613</v>
      </c>
      <c r="G105" s="53">
        <v>3536.07</v>
      </c>
      <c r="H105" s="53">
        <f t="shared" si="15"/>
        <v>3132.0372010628876</v>
      </c>
      <c r="I105" s="53"/>
      <c r="J105" s="53"/>
      <c r="K105" s="53"/>
      <c r="L105" s="53"/>
    </row>
    <row r="106" spans="1:12" ht="26.25" customHeight="1">
      <c r="A106" s="54"/>
      <c r="B106" s="55"/>
      <c r="C106" s="55"/>
      <c r="D106" s="55"/>
      <c r="E106" s="55"/>
      <c r="F106" s="55"/>
      <c r="G106" s="55"/>
      <c r="H106" s="55"/>
      <c r="I106" s="55"/>
      <c r="J106" s="55"/>
      <c r="K106" s="55"/>
      <c r="L106" s="55"/>
    </row>
    <row r="107" spans="1:12" ht="26.25" customHeight="1">
      <c r="A107" s="344" t="s">
        <v>4</v>
      </c>
      <c r="B107" s="344" t="s">
        <v>39</v>
      </c>
      <c r="C107" s="344" t="s">
        <v>2526</v>
      </c>
      <c r="D107" s="344" t="s">
        <v>41</v>
      </c>
      <c r="E107" s="370" t="s">
        <v>2488</v>
      </c>
      <c r="F107" s="371"/>
      <c r="G107" s="371"/>
      <c r="H107" s="371"/>
      <c r="I107" s="371"/>
      <c r="J107" s="372"/>
      <c r="K107" s="55"/>
      <c r="L107" s="55"/>
    </row>
    <row r="108" spans="1:12" ht="26.25" customHeight="1">
      <c r="A108" s="344"/>
      <c r="B108" s="344"/>
      <c r="C108" s="344"/>
      <c r="D108" s="344"/>
      <c r="E108" s="342" t="s">
        <v>2563</v>
      </c>
      <c r="F108" s="366"/>
      <c r="G108" s="342" t="s">
        <v>2564</v>
      </c>
      <c r="H108" s="366"/>
      <c r="I108" s="342" t="s">
        <v>2565</v>
      </c>
      <c r="J108" s="366"/>
      <c r="K108" s="55"/>
      <c r="L108" s="55"/>
    </row>
    <row r="109" spans="1:12" ht="26.25" customHeight="1">
      <c r="A109" s="344"/>
      <c r="B109" s="344"/>
      <c r="C109" s="344"/>
      <c r="D109" s="344"/>
      <c r="E109" s="31" t="s">
        <v>44</v>
      </c>
      <c r="F109" s="31" t="s">
        <v>45</v>
      </c>
      <c r="G109" s="31" t="s">
        <v>44</v>
      </c>
      <c r="H109" s="31" t="s">
        <v>45</v>
      </c>
      <c r="I109" s="31" t="s">
        <v>44</v>
      </c>
      <c r="J109" s="31" t="s">
        <v>45</v>
      </c>
      <c r="K109" s="55"/>
      <c r="L109" s="55"/>
    </row>
    <row r="110" spans="1:12" ht="26.25" customHeight="1">
      <c r="A110" s="32" t="s">
        <v>60</v>
      </c>
      <c r="B110" s="33" t="s">
        <v>2566</v>
      </c>
      <c r="C110" s="33" t="s">
        <v>1963</v>
      </c>
      <c r="D110" s="34" t="s">
        <v>356</v>
      </c>
      <c r="E110" s="34">
        <v>411</v>
      </c>
      <c r="F110" s="34">
        <f t="shared" ref="F110:F122" si="18">E110/1.129</f>
        <v>364.03897254207266</v>
      </c>
      <c r="G110" s="34">
        <v>540</v>
      </c>
      <c r="H110" s="34">
        <f t="shared" ref="H110:H122" si="19">G110/1.129</f>
        <v>478.29937998228519</v>
      </c>
      <c r="I110" s="34">
        <v>703</v>
      </c>
      <c r="J110" s="34">
        <f t="shared" ref="J110:J122" si="20">I110/1.129</f>
        <v>622.67493356953059</v>
      </c>
      <c r="K110" s="55"/>
      <c r="L110" s="55"/>
    </row>
    <row r="111" spans="1:12" ht="26.25" customHeight="1">
      <c r="A111" s="35" t="s">
        <v>63</v>
      </c>
      <c r="B111" s="33" t="s">
        <v>2566</v>
      </c>
      <c r="C111" s="33" t="s">
        <v>1964</v>
      </c>
      <c r="D111" s="34" t="s">
        <v>356</v>
      </c>
      <c r="E111" s="34">
        <v>549</v>
      </c>
      <c r="F111" s="34">
        <f t="shared" si="18"/>
        <v>486.27103631532327</v>
      </c>
      <c r="G111" s="34">
        <v>539</v>
      </c>
      <c r="H111" s="34">
        <f t="shared" si="19"/>
        <v>477.4136403897254</v>
      </c>
      <c r="I111" s="34">
        <v>1085</v>
      </c>
      <c r="J111" s="34">
        <f t="shared" si="20"/>
        <v>961.02745792736937</v>
      </c>
      <c r="K111" s="55"/>
      <c r="L111" s="55"/>
    </row>
    <row r="112" spans="1:12" ht="26.25" customHeight="1">
      <c r="A112" s="35" t="s">
        <v>66</v>
      </c>
      <c r="B112" s="33" t="s">
        <v>2566</v>
      </c>
      <c r="C112" s="33" t="s">
        <v>1965</v>
      </c>
      <c r="D112" s="34" t="s">
        <v>356</v>
      </c>
      <c r="E112" s="34">
        <v>1091</v>
      </c>
      <c r="F112" s="34">
        <f t="shared" si="18"/>
        <v>966.34189548272809</v>
      </c>
      <c r="G112" s="34">
        <v>1361</v>
      </c>
      <c r="H112" s="34">
        <f t="shared" si="19"/>
        <v>1205.4915854738706</v>
      </c>
      <c r="I112" s="34">
        <v>1701</v>
      </c>
      <c r="J112" s="34">
        <f t="shared" si="20"/>
        <v>1506.6430469441984</v>
      </c>
      <c r="K112" s="55"/>
      <c r="L112" s="55"/>
    </row>
    <row r="113" spans="1:12" ht="26.25" customHeight="1">
      <c r="A113" s="35" t="s">
        <v>69</v>
      </c>
      <c r="B113" s="33" t="s">
        <v>2566</v>
      </c>
      <c r="C113" s="33" t="s">
        <v>1966</v>
      </c>
      <c r="D113" s="34" t="s">
        <v>356</v>
      </c>
      <c r="E113" s="34">
        <v>1383</v>
      </c>
      <c r="F113" s="34">
        <f t="shared" si="18"/>
        <v>1224.977856510186</v>
      </c>
      <c r="G113" s="34">
        <v>1728</v>
      </c>
      <c r="H113" s="34">
        <f t="shared" si="19"/>
        <v>1530.5580159433127</v>
      </c>
      <c r="I113" s="34">
        <v>2160</v>
      </c>
      <c r="J113" s="34">
        <f t="shared" si="20"/>
        <v>1913.1975199291408</v>
      </c>
      <c r="K113" s="55"/>
      <c r="L113" s="55"/>
    </row>
    <row r="114" spans="1:12" ht="26.25" customHeight="1">
      <c r="A114" s="35" t="s">
        <v>71</v>
      </c>
      <c r="B114" s="33" t="s">
        <v>2566</v>
      </c>
      <c r="C114" s="33" t="s">
        <v>2538</v>
      </c>
      <c r="D114" s="34" t="s">
        <v>356</v>
      </c>
      <c r="E114" s="34">
        <v>2115</v>
      </c>
      <c r="F114" s="34">
        <f t="shared" si="18"/>
        <v>1873.3392382639504</v>
      </c>
      <c r="G114" s="34">
        <v>2645</v>
      </c>
      <c r="H114" s="34">
        <f t="shared" si="19"/>
        <v>2342.7812223206379</v>
      </c>
      <c r="I114" s="34">
        <v>3305</v>
      </c>
      <c r="J114" s="34">
        <f t="shared" si="20"/>
        <v>2927.3693534100976</v>
      </c>
      <c r="K114" s="55"/>
      <c r="L114" s="55"/>
    </row>
    <row r="115" spans="1:12" ht="26.25" customHeight="1">
      <c r="A115" s="35" t="s">
        <v>73</v>
      </c>
      <c r="B115" s="33" t="s">
        <v>2566</v>
      </c>
      <c r="C115" s="33" t="s">
        <v>1967</v>
      </c>
      <c r="D115" s="34" t="s">
        <v>356</v>
      </c>
      <c r="E115" s="34">
        <v>2759</v>
      </c>
      <c r="F115" s="34">
        <f t="shared" si="18"/>
        <v>2443.7555358724535</v>
      </c>
      <c r="G115" s="34">
        <v>3318</v>
      </c>
      <c r="H115" s="34">
        <f t="shared" si="19"/>
        <v>2938.8839681133745</v>
      </c>
      <c r="I115" s="34">
        <v>4148</v>
      </c>
      <c r="J115" s="34">
        <f t="shared" si="20"/>
        <v>3674.0478299379984</v>
      </c>
      <c r="K115" s="55"/>
      <c r="L115" s="55"/>
    </row>
    <row r="116" spans="1:12" ht="26.25" customHeight="1">
      <c r="A116" s="35" t="s">
        <v>56</v>
      </c>
      <c r="B116" s="33" t="s">
        <v>2566</v>
      </c>
      <c r="C116" s="33" t="s">
        <v>2567</v>
      </c>
      <c r="D116" s="34" t="s">
        <v>356</v>
      </c>
      <c r="E116" s="34">
        <v>3265</v>
      </c>
      <c r="F116" s="34">
        <f t="shared" si="18"/>
        <v>2891.9397697077061</v>
      </c>
      <c r="G116" s="34">
        <v>4123</v>
      </c>
      <c r="H116" s="34">
        <f t="shared" si="19"/>
        <v>3651.9043401240037</v>
      </c>
      <c r="I116" s="34">
        <v>5154</v>
      </c>
      <c r="J116" s="34">
        <f t="shared" si="20"/>
        <v>4565.1018600531443</v>
      </c>
      <c r="K116" s="55"/>
      <c r="L116" s="55"/>
    </row>
    <row r="117" spans="1:12" ht="26.25" customHeight="1">
      <c r="A117" s="35" t="s">
        <v>76</v>
      </c>
      <c r="B117" s="33" t="s">
        <v>2566</v>
      </c>
      <c r="C117" s="33" t="s">
        <v>1968</v>
      </c>
      <c r="D117" s="34" t="s">
        <v>356</v>
      </c>
      <c r="E117" s="34">
        <v>4098</v>
      </c>
      <c r="F117" s="34">
        <f t="shared" si="18"/>
        <v>3629.7608503100087</v>
      </c>
      <c r="G117" s="34">
        <v>5123</v>
      </c>
      <c r="H117" s="34">
        <f t="shared" si="19"/>
        <v>4537.6439326837908</v>
      </c>
      <c r="I117" s="34">
        <v>6429</v>
      </c>
      <c r="J117" s="34">
        <f t="shared" si="20"/>
        <v>5694.4198405668731</v>
      </c>
      <c r="K117" s="55"/>
      <c r="L117" s="55"/>
    </row>
    <row r="118" spans="1:12" ht="26.25" customHeight="1">
      <c r="A118" s="66" t="s">
        <v>78</v>
      </c>
      <c r="B118" s="33" t="s">
        <v>2566</v>
      </c>
      <c r="C118" s="33" t="s">
        <v>2568</v>
      </c>
      <c r="D118" s="34" t="s">
        <v>356</v>
      </c>
      <c r="E118" s="34">
        <v>4854</v>
      </c>
      <c r="F118" s="34">
        <f t="shared" si="18"/>
        <v>4299.3799822852079</v>
      </c>
      <c r="G118" s="34">
        <v>6066</v>
      </c>
      <c r="H118" s="34">
        <f t="shared" si="19"/>
        <v>5372.8963684676701</v>
      </c>
      <c r="I118" s="34">
        <v>7585</v>
      </c>
      <c r="J118" s="34">
        <f t="shared" si="20"/>
        <v>6718.3348095659876</v>
      </c>
      <c r="K118" s="55"/>
      <c r="L118" s="55"/>
    </row>
    <row r="119" spans="1:12" ht="26.25" customHeight="1">
      <c r="A119" s="32">
        <v>10</v>
      </c>
      <c r="B119" s="33" t="s">
        <v>2566</v>
      </c>
      <c r="C119" s="33" t="s">
        <v>1969</v>
      </c>
      <c r="D119" s="34" t="s">
        <v>356</v>
      </c>
      <c r="E119" s="34">
        <v>6149</v>
      </c>
      <c r="F119" s="34">
        <f t="shared" si="18"/>
        <v>5446.4127546501331</v>
      </c>
      <c r="G119" s="34">
        <v>7686</v>
      </c>
      <c r="H119" s="34">
        <f t="shared" si="19"/>
        <v>6807.7945084145258</v>
      </c>
      <c r="I119" s="34">
        <v>9609</v>
      </c>
      <c r="J119" s="34">
        <f t="shared" si="20"/>
        <v>8511.071744906998</v>
      </c>
      <c r="K119" s="55"/>
      <c r="L119" s="55"/>
    </row>
    <row r="120" spans="1:12" ht="26.25" customHeight="1">
      <c r="A120" s="32">
        <v>11</v>
      </c>
      <c r="B120" s="33" t="s">
        <v>2566</v>
      </c>
      <c r="C120" s="33" t="s">
        <v>2569</v>
      </c>
      <c r="D120" s="34" t="s">
        <v>356</v>
      </c>
      <c r="E120" s="34">
        <v>7234</v>
      </c>
      <c r="F120" s="34">
        <f t="shared" si="18"/>
        <v>6407.4402125775023</v>
      </c>
      <c r="G120" s="34">
        <v>9044</v>
      </c>
      <c r="H120" s="34">
        <f t="shared" si="19"/>
        <v>8010.6288751107177</v>
      </c>
      <c r="I120" s="34">
        <v>11305</v>
      </c>
      <c r="J120" s="34">
        <f t="shared" si="20"/>
        <v>10013.286093888397</v>
      </c>
      <c r="K120" s="55"/>
      <c r="L120" s="55"/>
    </row>
    <row r="121" spans="1:12" ht="26.25" customHeight="1">
      <c r="A121" s="32">
        <v>12</v>
      </c>
      <c r="B121" s="33" t="s">
        <v>2566</v>
      </c>
      <c r="C121" s="33" t="s">
        <v>2532</v>
      </c>
      <c r="D121" s="34" t="s">
        <v>356</v>
      </c>
      <c r="E121" s="34">
        <v>8510</v>
      </c>
      <c r="F121" s="34">
        <f t="shared" si="18"/>
        <v>7537.6439326837908</v>
      </c>
      <c r="G121" s="34">
        <v>10639</v>
      </c>
      <c r="H121" s="34">
        <f t="shared" si="19"/>
        <v>9423.3835252435783</v>
      </c>
      <c r="I121" s="34">
        <v>13300</v>
      </c>
      <c r="J121" s="34">
        <f t="shared" si="20"/>
        <v>11780.336581045172</v>
      </c>
      <c r="K121" s="55"/>
      <c r="L121" s="55"/>
    </row>
    <row r="122" spans="1:12" ht="26.25" customHeight="1">
      <c r="A122" s="32">
        <v>13</v>
      </c>
      <c r="B122" s="33" t="s">
        <v>2566</v>
      </c>
      <c r="C122" s="33" t="s">
        <v>1971</v>
      </c>
      <c r="D122" s="34" t="s">
        <v>356</v>
      </c>
      <c r="E122" s="34">
        <v>10013</v>
      </c>
      <c r="F122" s="34">
        <f t="shared" si="18"/>
        <v>8868.9105403011508</v>
      </c>
      <c r="G122" s="34">
        <v>12516</v>
      </c>
      <c r="H122" s="34">
        <f t="shared" si="19"/>
        <v>11085.9167404783</v>
      </c>
      <c r="I122" s="34">
        <v>15646</v>
      </c>
      <c r="J122" s="34">
        <f t="shared" si="20"/>
        <v>13858.281665190434</v>
      </c>
      <c r="K122" s="55"/>
      <c r="L122" s="55"/>
    </row>
    <row r="123" spans="1:12" ht="26.25" customHeight="1">
      <c r="A123" s="54"/>
      <c r="B123" s="55"/>
      <c r="C123" s="55"/>
      <c r="D123" s="55"/>
      <c r="E123" s="55"/>
      <c r="F123" s="55"/>
      <c r="G123" s="55"/>
      <c r="H123" s="55"/>
      <c r="I123" s="55"/>
      <c r="J123" s="55"/>
      <c r="K123" s="55"/>
      <c r="L123" s="55"/>
    </row>
    <row r="124" spans="1:12" ht="26.25" customHeight="1">
      <c r="A124" s="345" t="s">
        <v>4</v>
      </c>
      <c r="B124" s="345" t="s">
        <v>39</v>
      </c>
      <c r="C124" s="345" t="s">
        <v>40</v>
      </c>
      <c r="D124" s="346" t="s">
        <v>2099</v>
      </c>
      <c r="E124" s="363" t="s">
        <v>2514</v>
      </c>
      <c r="F124" s="364"/>
      <c r="G124" s="364"/>
      <c r="H124" s="364"/>
      <c r="I124" s="241" t="s">
        <v>2570</v>
      </c>
      <c r="J124" s="241"/>
      <c r="K124" s="67"/>
      <c r="L124" s="68"/>
    </row>
    <row r="125" spans="1:12" ht="26.25" customHeight="1">
      <c r="A125" s="345"/>
      <c r="B125" s="345"/>
      <c r="C125" s="345"/>
      <c r="D125" s="345"/>
      <c r="E125" s="368" t="s">
        <v>2515</v>
      </c>
      <c r="F125" s="369"/>
      <c r="G125" s="354" t="s">
        <v>2529</v>
      </c>
      <c r="H125" s="368"/>
      <c r="I125" s="241"/>
      <c r="J125" s="241"/>
      <c r="K125" s="67"/>
      <c r="L125" s="68"/>
    </row>
    <row r="126" spans="1:12" ht="26.25" customHeight="1">
      <c r="A126" s="345"/>
      <c r="B126" s="345"/>
      <c r="C126" s="345"/>
      <c r="D126" s="345"/>
      <c r="E126" s="31" t="s">
        <v>44</v>
      </c>
      <c r="F126" s="31" t="s">
        <v>45</v>
      </c>
      <c r="G126" s="31" t="s">
        <v>44</v>
      </c>
      <c r="H126" s="30" t="s">
        <v>45</v>
      </c>
      <c r="I126" s="31" t="s">
        <v>44</v>
      </c>
      <c r="J126" s="31" t="s">
        <v>45</v>
      </c>
      <c r="K126" s="69"/>
      <c r="L126" s="69"/>
    </row>
    <row r="127" spans="1:12" ht="26.25" customHeight="1">
      <c r="A127" s="50" t="s">
        <v>60</v>
      </c>
      <c r="B127" s="47" t="s">
        <v>2571</v>
      </c>
      <c r="C127" s="33" t="s">
        <v>2525</v>
      </c>
      <c r="D127" s="33" t="s">
        <v>356</v>
      </c>
      <c r="E127" s="53">
        <v>849.47</v>
      </c>
      <c r="F127" s="53">
        <f t="shared" ref="F127:F137" si="21">E127/1.129</f>
        <v>752.40921169176261</v>
      </c>
      <c r="G127" s="53">
        <v>900.95</v>
      </c>
      <c r="H127" s="53">
        <f t="shared" ref="H127:H133" si="22">G127/1.129</f>
        <v>798.00708591674049</v>
      </c>
      <c r="I127" s="53">
        <v>383.98</v>
      </c>
      <c r="J127" s="53">
        <f t="shared" ref="J127:J137" si="23">I127/1.129</f>
        <v>340.10628875110717</v>
      </c>
      <c r="K127" s="55"/>
      <c r="L127" s="55"/>
    </row>
    <row r="128" spans="1:12" ht="26.25" customHeight="1">
      <c r="A128" s="50" t="s">
        <v>63</v>
      </c>
      <c r="B128" s="51" t="s">
        <v>2571</v>
      </c>
      <c r="C128" s="34" t="s">
        <v>2572</v>
      </c>
      <c r="D128" s="34" t="s">
        <v>356</v>
      </c>
      <c r="E128" s="53">
        <v>1094.01</v>
      </c>
      <c r="F128" s="53">
        <f t="shared" si="21"/>
        <v>969.00797165633298</v>
      </c>
      <c r="G128" s="53">
        <v>1209.8499999999999</v>
      </c>
      <c r="H128" s="53">
        <f t="shared" si="22"/>
        <v>1071.6120460584586</v>
      </c>
      <c r="I128" s="53">
        <v>405.43</v>
      </c>
      <c r="J128" s="53">
        <f t="shared" si="23"/>
        <v>359.10540301151462</v>
      </c>
      <c r="K128" s="55"/>
      <c r="L128" s="55"/>
    </row>
    <row r="129" spans="1:12" ht="26.25" customHeight="1">
      <c r="A129" s="50" t="s">
        <v>66</v>
      </c>
      <c r="B129" s="51" t="s">
        <v>2571</v>
      </c>
      <c r="C129" s="34" t="s">
        <v>2556</v>
      </c>
      <c r="D129" s="34" t="s">
        <v>356</v>
      </c>
      <c r="E129" s="53">
        <v>1274.2</v>
      </c>
      <c r="F129" s="53">
        <f t="shared" si="21"/>
        <v>1128.6093888396811</v>
      </c>
      <c r="G129" s="53">
        <v>1505.88</v>
      </c>
      <c r="H129" s="53">
        <f t="shared" si="22"/>
        <v>1333.8175376439328</v>
      </c>
      <c r="I129" s="53">
        <v>463.35</v>
      </c>
      <c r="J129" s="53">
        <f t="shared" si="23"/>
        <v>410.40744021257751</v>
      </c>
      <c r="K129" s="55"/>
      <c r="L129" s="55"/>
    </row>
    <row r="130" spans="1:12" ht="26.25" customHeight="1">
      <c r="A130" s="50" t="s">
        <v>69</v>
      </c>
      <c r="B130" s="51" t="s">
        <v>2571</v>
      </c>
      <c r="C130" s="34" t="s">
        <v>2557</v>
      </c>
      <c r="D130" s="34" t="s">
        <v>356</v>
      </c>
      <c r="E130" s="53">
        <v>1480.14</v>
      </c>
      <c r="F130" s="53">
        <f t="shared" si="21"/>
        <v>1311.0186005314438</v>
      </c>
      <c r="G130" s="53">
        <v>1737.55</v>
      </c>
      <c r="H130" s="53">
        <f t="shared" si="22"/>
        <v>1539.0168290522586</v>
      </c>
      <c r="I130" s="53">
        <v>579.17999999999995</v>
      </c>
      <c r="J130" s="53">
        <f t="shared" si="23"/>
        <v>513.00265721877759</v>
      </c>
      <c r="K130" s="55"/>
      <c r="L130" s="55"/>
    </row>
    <row r="131" spans="1:12" ht="26.25" customHeight="1">
      <c r="A131" s="50" t="s">
        <v>71</v>
      </c>
      <c r="B131" s="51" t="s">
        <v>2571</v>
      </c>
      <c r="C131" s="34" t="s">
        <v>2558</v>
      </c>
      <c r="D131" s="34" t="s">
        <v>356</v>
      </c>
      <c r="E131" s="53">
        <v>1801.9</v>
      </c>
      <c r="F131" s="53">
        <f t="shared" si="21"/>
        <v>1596.014171833481</v>
      </c>
      <c r="G131" s="53">
        <v>2381.09</v>
      </c>
      <c r="H131" s="53">
        <f t="shared" si="22"/>
        <v>2109.0256864481844</v>
      </c>
      <c r="I131" s="53">
        <v>720.76</v>
      </c>
      <c r="J131" s="53">
        <f t="shared" si="23"/>
        <v>638.40566873339242</v>
      </c>
      <c r="K131" s="55"/>
      <c r="L131" s="55"/>
    </row>
    <row r="132" spans="1:12" ht="26.25" customHeight="1">
      <c r="A132" s="50" t="s">
        <v>73</v>
      </c>
      <c r="B132" s="51" t="s">
        <v>2571</v>
      </c>
      <c r="C132" s="34" t="s">
        <v>2559</v>
      </c>
      <c r="D132" s="34" t="s">
        <v>356</v>
      </c>
      <c r="E132" s="53">
        <v>2059.3200000000002</v>
      </c>
      <c r="F132" s="53">
        <f t="shared" si="21"/>
        <v>1824.0212577502216</v>
      </c>
      <c r="G132" s="53">
        <v>2574.15</v>
      </c>
      <c r="H132" s="53">
        <f t="shared" si="22"/>
        <v>2280.0265721877768</v>
      </c>
      <c r="I132" s="53">
        <v>862.34</v>
      </c>
      <c r="J132" s="53">
        <f t="shared" si="23"/>
        <v>763.80868024800714</v>
      </c>
      <c r="K132" s="55"/>
      <c r="L132" s="55"/>
    </row>
    <row r="133" spans="1:12" ht="26.25" customHeight="1">
      <c r="A133" s="50" t="s">
        <v>56</v>
      </c>
      <c r="B133" s="51" t="s">
        <v>2571</v>
      </c>
      <c r="C133" s="34" t="s">
        <v>2560</v>
      </c>
      <c r="D133" s="34" t="s">
        <v>356</v>
      </c>
      <c r="E133" s="53">
        <v>2831.56</v>
      </c>
      <c r="F133" s="53">
        <f t="shared" si="21"/>
        <v>2508.0248007085916</v>
      </c>
      <c r="G133" s="53">
        <v>3410.75</v>
      </c>
      <c r="H133" s="53">
        <f t="shared" si="22"/>
        <v>3021.0363153232947</v>
      </c>
      <c r="I133" s="53">
        <v>1003.92</v>
      </c>
      <c r="J133" s="53">
        <f t="shared" si="23"/>
        <v>889.21169176262174</v>
      </c>
      <c r="K133" s="55"/>
      <c r="L133" s="55"/>
    </row>
    <row r="134" spans="1:12" ht="26.25" customHeight="1">
      <c r="A134" s="50" t="s">
        <v>76</v>
      </c>
      <c r="B134" s="51" t="s">
        <v>2571</v>
      </c>
      <c r="C134" s="34" t="s">
        <v>2561</v>
      </c>
      <c r="D134" s="34" t="s">
        <v>356</v>
      </c>
      <c r="E134" s="53">
        <v>3603.81</v>
      </c>
      <c r="F134" s="53">
        <f t="shared" si="21"/>
        <v>3192.0372010628876</v>
      </c>
      <c r="G134" s="53"/>
      <c r="H134" s="53"/>
      <c r="I134" s="53">
        <v>1415.78</v>
      </c>
      <c r="J134" s="53">
        <f t="shared" si="23"/>
        <v>1254.0124003542958</v>
      </c>
      <c r="K134" s="55"/>
      <c r="L134" s="55"/>
    </row>
    <row r="135" spans="1:12" ht="26.25" customHeight="1">
      <c r="A135" s="50" t="s">
        <v>78</v>
      </c>
      <c r="B135" s="51" t="s">
        <v>2571</v>
      </c>
      <c r="C135" s="34" t="s">
        <v>2562</v>
      </c>
      <c r="D135" s="34" t="s">
        <v>356</v>
      </c>
      <c r="E135" s="53">
        <v>4633.47</v>
      </c>
      <c r="F135" s="53">
        <f t="shared" si="21"/>
        <v>4104.0478299379984</v>
      </c>
      <c r="G135" s="53"/>
      <c r="H135" s="53"/>
      <c r="I135" s="53">
        <v>1647.46</v>
      </c>
      <c r="J135" s="53">
        <f t="shared" si="23"/>
        <v>1459.2205491585473</v>
      </c>
      <c r="K135" s="55"/>
      <c r="L135" s="55"/>
    </row>
    <row r="136" spans="1:12" ht="26.25" customHeight="1">
      <c r="A136" s="50" t="s">
        <v>95</v>
      </c>
      <c r="B136" s="51" t="s">
        <v>2571</v>
      </c>
      <c r="C136" s="34" t="s">
        <v>2573</v>
      </c>
      <c r="D136" s="34" t="s">
        <v>356</v>
      </c>
      <c r="E136" s="53">
        <v>5707.8945000000003</v>
      </c>
      <c r="F136" s="53">
        <f t="shared" si="21"/>
        <v>5055.7081488042522</v>
      </c>
      <c r="G136" s="53"/>
      <c r="H136" s="53"/>
      <c r="I136" s="53">
        <v>1790.712</v>
      </c>
      <c r="J136" s="53">
        <f t="shared" si="23"/>
        <v>1586.1045172719221</v>
      </c>
      <c r="K136" s="55"/>
      <c r="L136" s="55"/>
    </row>
    <row r="137" spans="1:12" ht="26.25" customHeight="1">
      <c r="A137" s="50" t="s">
        <v>97</v>
      </c>
      <c r="B137" s="51" t="s">
        <v>2571</v>
      </c>
      <c r="C137" s="34" t="s">
        <v>2574</v>
      </c>
      <c r="D137" s="34" t="s">
        <v>356</v>
      </c>
      <c r="E137" s="53">
        <v>7946.2844999999998</v>
      </c>
      <c r="F137" s="53">
        <f t="shared" si="21"/>
        <v>7038.3387953941537</v>
      </c>
      <c r="G137" s="53"/>
      <c r="H137" s="53"/>
      <c r="I137" s="53">
        <v>2182.4302499999999</v>
      </c>
      <c r="J137" s="53">
        <f t="shared" si="23"/>
        <v>1933.0648804251548</v>
      </c>
      <c r="K137" s="55"/>
      <c r="L137" s="55"/>
    </row>
    <row r="138" spans="1:12" ht="26.25" customHeight="1">
      <c r="E138" s="70"/>
      <c r="F138" s="70"/>
      <c r="G138" s="70"/>
      <c r="H138" s="70"/>
      <c r="I138" s="70"/>
      <c r="J138" s="70"/>
      <c r="K138" s="70"/>
      <c r="L138" s="70"/>
    </row>
    <row r="139" spans="1:12" ht="26.25" customHeight="1">
      <c r="A139" s="359" t="s">
        <v>4</v>
      </c>
      <c r="B139" s="337" t="s">
        <v>39</v>
      </c>
      <c r="C139" s="337" t="s">
        <v>40</v>
      </c>
      <c r="D139" s="337" t="s">
        <v>41</v>
      </c>
      <c r="E139" s="363" t="s">
        <v>2488</v>
      </c>
      <c r="F139" s="364"/>
      <c r="G139" s="364"/>
      <c r="H139" s="364"/>
      <c r="I139" s="364"/>
      <c r="J139" s="365"/>
      <c r="K139" s="70"/>
      <c r="L139" s="70"/>
    </row>
    <row r="140" spans="1:12" ht="26.25" customHeight="1">
      <c r="A140" s="350"/>
      <c r="B140" s="338"/>
      <c r="C140" s="338"/>
      <c r="D140" s="338"/>
      <c r="E140" s="342" t="s">
        <v>2575</v>
      </c>
      <c r="F140" s="366"/>
      <c r="G140" s="342" t="s">
        <v>2576</v>
      </c>
      <c r="H140" s="366"/>
      <c r="I140" s="342" t="s">
        <v>2577</v>
      </c>
      <c r="J140" s="366"/>
      <c r="K140" s="70"/>
      <c r="L140" s="70"/>
    </row>
    <row r="141" spans="1:12" ht="26.25" customHeight="1">
      <c r="A141" s="360"/>
      <c r="B141" s="348"/>
      <c r="C141" s="348"/>
      <c r="D141" s="348"/>
      <c r="E141" s="31" t="s">
        <v>44</v>
      </c>
      <c r="F141" s="31" t="s">
        <v>45</v>
      </c>
      <c r="G141" s="31" t="s">
        <v>44</v>
      </c>
      <c r="H141" s="31" t="s">
        <v>45</v>
      </c>
      <c r="I141" s="31" t="s">
        <v>44</v>
      </c>
      <c r="J141" s="31" t="s">
        <v>45</v>
      </c>
      <c r="K141" s="70"/>
      <c r="L141" s="70"/>
    </row>
    <row r="142" spans="1:12" ht="26.25" customHeight="1">
      <c r="A142" s="35">
        <v>1</v>
      </c>
      <c r="B142" s="34" t="s">
        <v>2578</v>
      </c>
      <c r="C142" s="34" t="s">
        <v>2579</v>
      </c>
      <c r="D142" s="34" t="s">
        <v>356</v>
      </c>
      <c r="E142" s="34">
        <v>61.75</v>
      </c>
      <c r="F142" s="34">
        <f t="shared" ref="F142:F148" si="24">E142/1.129</f>
        <v>54.694419840566873</v>
      </c>
      <c r="G142" s="34">
        <v>76.513000000000005</v>
      </c>
      <c r="H142" s="34">
        <f t="shared" ref="H142:H148" si="25">G142/1.129</f>
        <v>67.770593445527012</v>
      </c>
      <c r="I142" s="34">
        <v>96.805000000000007</v>
      </c>
      <c r="J142" s="34">
        <f t="shared" ref="J142:J148" si="26">I142/1.129</f>
        <v>85.744021257750234</v>
      </c>
      <c r="K142" s="70"/>
      <c r="L142" s="70"/>
    </row>
    <row r="143" spans="1:12" ht="26.25" customHeight="1">
      <c r="A143" s="35">
        <v>2</v>
      </c>
      <c r="B143" s="34" t="s">
        <v>2578</v>
      </c>
      <c r="C143" s="34" t="s">
        <v>2580</v>
      </c>
      <c r="D143" s="34" t="s">
        <v>356</v>
      </c>
      <c r="E143" s="34">
        <v>94.334999999999994</v>
      </c>
      <c r="F143" s="34">
        <f t="shared" si="24"/>
        <v>83.556244464127545</v>
      </c>
      <c r="G143" s="34">
        <v>118.883</v>
      </c>
      <c r="H143" s="34">
        <f t="shared" si="25"/>
        <v>105.2993799822852</v>
      </c>
      <c r="I143" s="34">
        <v>144.685</v>
      </c>
      <c r="J143" s="34">
        <f t="shared" si="26"/>
        <v>128.15323294951284</v>
      </c>
      <c r="K143" s="70"/>
      <c r="L143" s="70"/>
    </row>
    <row r="144" spans="1:12" ht="26.25" customHeight="1">
      <c r="A144" s="35">
        <v>3</v>
      </c>
      <c r="B144" s="34" t="s">
        <v>2578</v>
      </c>
      <c r="C144" s="34" t="s">
        <v>2581</v>
      </c>
      <c r="D144" s="34" t="s">
        <v>356</v>
      </c>
      <c r="E144" s="34">
        <v>140.97999999999999</v>
      </c>
      <c r="F144" s="34">
        <f t="shared" si="24"/>
        <v>124.87156775907881</v>
      </c>
      <c r="G144" s="34">
        <v>171.19</v>
      </c>
      <c r="H144" s="34">
        <f t="shared" si="25"/>
        <v>151.62976085030999</v>
      </c>
      <c r="I144" s="34">
        <v>200.83</v>
      </c>
      <c r="J144" s="34">
        <f t="shared" si="26"/>
        <v>177.88308237378212</v>
      </c>
      <c r="K144" s="70"/>
      <c r="L144" s="70"/>
    </row>
    <row r="145" spans="1:12" ht="26.25" customHeight="1">
      <c r="A145" s="35">
        <v>4</v>
      </c>
      <c r="B145" s="34" t="s">
        <v>2578</v>
      </c>
      <c r="C145" s="34" t="s">
        <v>2582</v>
      </c>
      <c r="D145" s="34" t="s">
        <v>356</v>
      </c>
      <c r="E145" s="34">
        <v>197.69499999999999</v>
      </c>
      <c r="F145" s="34">
        <f t="shared" si="24"/>
        <v>175.10628875110717</v>
      </c>
      <c r="G145" s="34">
        <v>231.61</v>
      </c>
      <c r="H145" s="34">
        <f t="shared" si="25"/>
        <v>205.14614703277238</v>
      </c>
      <c r="I145" s="34">
        <v>266.09500000000003</v>
      </c>
      <c r="J145" s="34">
        <f t="shared" si="26"/>
        <v>235.69087688219665</v>
      </c>
      <c r="K145" s="70"/>
      <c r="L145" s="70"/>
    </row>
    <row r="146" spans="1:12" ht="26.25" customHeight="1">
      <c r="A146" s="35">
        <v>5</v>
      </c>
      <c r="B146" s="34" t="s">
        <v>2578</v>
      </c>
      <c r="C146" s="34" t="s">
        <v>2583</v>
      </c>
      <c r="D146" s="34" t="s">
        <v>356</v>
      </c>
      <c r="E146" s="34">
        <v>222.9555</v>
      </c>
      <c r="F146" s="34">
        <f t="shared" si="24"/>
        <v>197.48051372896367</v>
      </c>
      <c r="G146" s="34">
        <v>255.9015</v>
      </c>
      <c r="H146" s="34">
        <f t="shared" si="25"/>
        <v>226.66209034543843</v>
      </c>
      <c r="I146" s="34">
        <v>289.3605</v>
      </c>
      <c r="J146" s="34">
        <f t="shared" si="26"/>
        <v>256.2980513728964</v>
      </c>
      <c r="K146" s="70"/>
      <c r="L146" s="70"/>
    </row>
    <row r="147" spans="1:12" ht="26.25" customHeight="1">
      <c r="A147" s="35">
        <v>6</v>
      </c>
      <c r="B147" s="34" t="s">
        <v>2578</v>
      </c>
      <c r="C147" s="34" t="s">
        <v>2584</v>
      </c>
      <c r="D147" s="34" t="s">
        <v>356</v>
      </c>
      <c r="E147" s="34">
        <v>285.61750000000001</v>
      </c>
      <c r="F147" s="34">
        <f t="shared" si="24"/>
        <v>252.9827280779451</v>
      </c>
      <c r="G147" s="34">
        <v>322.67700000000002</v>
      </c>
      <c r="H147" s="34">
        <f t="shared" si="25"/>
        <v>285.80779450841453</v>
      </c>
      <c r="I147" s="34">
        <v>360.30650000000003</v>
      </c>
      <c r="J147" s="34">
        <f t="shared" si="26"/>
        <v>319.13773250664309</v>
      </c>
      <c r="K147" s="70"/>
      <c r="L147" s="70"/>
    </row>
    <row r="148" spans="1:12" ht="26.25" customHeight="1">
      <c r="A148" s="35">
        <v>7</v>
      </c>
      <c r="B148" s="34" t="s">
        <v>2578</v>
      </c>
      <c r="C148" s="34" t="s">
        <v>2585</v>
      </c>
      <c r="D148" s="34" t="s">
        <v>356</v>
      </c>
      <c r="E148" s="34">
        <v>355.94600000000003</v>
      </c>
      <c r="F148" s="34">
        <f t="shared" si="24"/>
        <v>315.27546501328612</v>
      </c>
      <c r="G148" s="34">
        <v>397.15699999999998</v>
      </c>
      <c r="H148" s="34">
        <f t="shared" si="25"/>
        <v>351.77767936226746</v>
      </c>
      <c r="I148" s="34">
        <v>438.9665</v>
      </c>
      <c r="J148" s="34">
        <f t="shared" si="26"/>
        <v>388.81000885739593</v>
      </c>
      <c r="K148" s="70"/>
      <c r="L148" s="70"/>
    </row>
    <row r="149" spans="1:12" ht="26.25" customHeight="1">
      <c r="A149" s="54"/>
      <c r="B149" s="55"/>
      <c r="C149" s="55"/>
      <c r="D149" s="55"/>
      <c r="E149" s="55"/>
      <c r="F149" s="55"/>
      <c r="G149" s="55"/>
      <c r="H149" s="55"/>
      <c r="I149" s="55"/>
      <c r="J149" s="55"/>
      <c r="K149" s="70"/>
      <c r="L149" s="70"/>
    </row>
    <row r="150" spans="1:12" ht="26.25" customHeight="1">
      <c r="A150" s="344" t="s">
        <v>4</v>
      </c>
      <c r="B150" s="344" t="s">
        <v>39</v>
      </c>
      <c r="C150" s="344" t="s">
        <v>2526</v>
      </c>
      <c r="D150" s="344" t="s">
        <v>41</v>
      </c>
      <c r="E150" s="367" t="s">
        <v>2488</v>
      </c>
      <c r="F150" s="367"/>
      <c r="G150" s="367"/>
      <c r="H150" s="367"/>
      <c r="I150" s="55"/>
      <c r="J150" s="55"/>
      <c r="K150" s="70"/>
      <c r="L150" s="70"/>
    </row>
    <row r="151" spans="1:12" ht="26.25" customHeight="1">
      <c r="A151" s="344"/>
      <c r="B151" s="344"/>
      <c r="C151" s="344"/>
      <c r="D151" s="344"/>
      <c r="E151" s="342" t="s">
        <v>2565</v>
      </c>
      <c r="F151" s="366"/>
      <c r="G151" s="342" t="s">
        <v>2586</v>
      </c>
      <c r="H151" s="366"/>
      <c r="I151" s="55"/>
      <c r="J151" s="55"/>
      <c r="K151" s="70"/>
      <c r="L151" s="70"/>
    </row>
    <row r="152" spans="1:12" ht="26.25" customHeight="1">
      <c r="A152" s="344"/>
      <c r="B152" s="344"/>
      <c r="C152" s="344"/>
      <c r="D152" s="344"/>
      <c r="E152" s="31" t="s">
        <v>44</v>
      </c>
      <c r="F152" s="31" t="s">
        <v>45</v>
      </c>
      <c r="G152" s="31" t="s">
        <v>44</v>
      </c>
      <c r="H152" s="31" t="s">
        <v>45</v>
      </c>
      <c r="I152" s="55"/>
      <c r="J152" s="55"/>
      <c r="K152" s="70"/>
      <c r="L152" s="70"/>
    </row>
    <row r="153" spans="1:12" ht="26.25" customHeight="1">
      <c r="A153" s="32" t="s">
        <v>60</v>
      </c>
      <c r="B153" s="33" t="s">
        <v>2587</v>
      </c>
      <c r="C153" s="33" t="s">
        <v>1963</v>
      </c>
      <c r="D153" s="34" t="s">
        <v>356</v>
      </c>
      <c r="E153" s="34">
        <v>1024</v>
      </c>
      <c r="F153" s="34">
        <f t="shared" ref="F153:F161" si="27">E153/1.129</f>
        <v>906.9973427812223</v>
      </c>
      <c r="G153" s="34">
        <v>1364</v>
      </c>
      <c r="H153" s="34">
        <f t="shared" ref="H153:H161" si="28">G153/1.129</f>
        <v>1208.14880425155</v>
      </c>
      <c r="I153" s="55"/>
      <c r="J153" s="55"/>
      <c r="K153" s="70"/>
      <c r="L153" s="70"/>
    </row>
    <row r="154" spans="1:12" ht="26.25" customHeight="1">
      <c r="A154" s="35" t="s">
        <v>63</v>
      </c>
      <c r="B154" s="33" t="s">
        <v>2587</v>
      </c>
      <c r="C154" s="33" t="s">
        <v>1964</v>
      </c>
      <c r="D154" s="34" t="s">
        <v>356</v>
      </c>
      <c r="E154" s="34">
        <v>1343</v>
      </c>
      <c r="F154" s="34">
        <f t="shared" si="27"/>
        <v>1189.5482728077945</v>
      </c>
      <c r="G154" s="34">
        <v>1788</v>
      </c>
      <c r="H154" s="34">
        <f t="shared" si="28"/>
        <v>1583.7023914969</v>
      </c>
      <c r="I154" s="55"/>
      <c r="J154" s="55"/>
      <c r="K154" s="70"/>
      <c r="L154" s="70"/>
    </row>
    <row r="155" spans="1:12" ht="26.25" customHeight="1">
      <c r="A155" s="35" t="s">
        <v>66</v>
      </c>
      <c r="B155" s="33" t="s">
        <v>2587</v>
      </c>
      <c r="C155" s="33" t="s">
        <v>1965</v>
      </c>
      <c r="D155" s="34" t="s">
        <v>356</v>
      </c>
      <c r="E155" s="34">
        <v>2019</v>
      </c>
      <c r="F155" s="34">
        <f t="shared" si="27"/>
        <v>1788.3082373782108</v>
      </c>
      <c r="G155" s="34">
        <v>2691</v>
      </c>
      <c r="H155" s="34">
        <f t="shared" si="28"/>
        <v>2383.5252435783877</v>
      </c>
      <c r="I155" s="55"/>
      <c r="J155" s="55"/>
      <c r="K155" s="70"/>
      <c r="L155" s="70"/>
    </row>
    <row r="156" spans="1:12" ht="26.25" customHeight="1">
      <c r="A156" s="35" t="s">
        <v>69</v>
      </c>
      <c r="B156" s="33" t="s">
        <v>2587</v>
      </c>
      <c r="C156" s="33" t="s">
        <v>1966</v>
      </c>
      <c r="D156" s="34" t="s">
        <v>356</v>
      </c>
      <c r="E156" s="34">
        <v>2426</v>
      </c>
      <c r="F156" s="34">
        <f t="shared" si="27"/>
        <v>2148.8042515500442</v>
      </c>
      <c r="G156" s="34">
        <v>3234</v>
      </c>
      <c r="H156" s="34">
        <f t="shared" si="28"/>
        <v>2864.4818423383526</v>
      </c>
      <c r="I156" s="55"/>
      <c r="J156" s="55"/>
      <c r="K156" s="70"/>
      <c r="L156" s="70"/>
    </row>
    <row r="157" spans="1:12" ht="26.25" customHeight="1">
      <c r="A157" s="35" t="s">
        <v>71</v>
      </c>
      <c r="B157" s="33" t="s">
        <v>2587</v>
      </c>
      <c r="C157" s="33" t="s">
        <v>1967</v>
      </c>
      <c r="D157" s="34" t="s">
        <v>356</v>
      </c>
      <c r="E157" s="34">
        <v>3216</v>
      </c>
      <c r="F157" s="34">
        <f t="shared" si="27"/>
        <v>2848.5385296722761</v>
      </c>
      <c r="G157" s="34">
        <v>4288</v>
      </c>
      <c r="H157" s="34">
        <f t="shared" si="28"/>
        <v>3798.0513728963683</v>
      </c>
      <c r="I157" s="55"/>
      <c r="J157" s="55"/>
      <c r="K157" s="70"/>
      <c r="L157" s="70"/>
    </row>
    <row r="158" spans="1:12" ht="26.25" customHeight="1">
      <c r="A158" s="35" t="s">
        <v>73</v>
      </c>
      <c r="B158" s="33" t="s">
        <v>2587</v>
      </c>
      <c r="C158" s="33" t="s">
        <v>1968</v>
      </c>
      <c r="D158" s="34" t="s">
        <v>356</v>
      </c>
      <c r="E158" s="34">
        <v>5309</v>
      </c>
      <c r="F158" s="34">
        <f t="shared" si="27"/>
        <v>4702.3914968999115</v>
      </c>
      <c r="G158" s="34">
        <v>7076</v>
      </c>
      <c r="H158" s="34">
        <f t="shared" si="28"/>
        <v>6267.4933569530558</v>
      </c>
      <c r="I158" s="55"/>
      <c r="J158" s="55"/>
      <c r="K158" s="70"/>
      <c r="L158" s="70"/>
    </row>
    <row r="159" spans="1:12" ht="26.25" customHeight="1">
      <c r="A159" s="35" t="s">
        <v>56</v>
      </c>
      <c r="B159" s="33" t="s">
        <v>2587</v>
      </c>
      <c r="C159" s="33" t="s">
        <v>1969</v>
      </c>
      <c r="D159" s="34" t="s">
        <v>356</v>
      </c>
      <c r="E159" s="34">
        <v>7118</v>
      </c>
      <c r="F159" s="34">
        <f t="shared" si="27"/>
        <v>6304.6944198405672</v>
      </c>
      <c r="G159" s="34">
        <v>9491</v>
      </c>
      <c r="H159" s="34">
        <f t="shared" si="28"/>
        <v>8406.5544729849425</v>
      </c>
      <c r="I159" s="55"/>
      <c r="J159" s="55"/>
      <c r="K159" s="70"/>
      <c r="L159" s="70"/>
    </row>
    <row r="160" spans="1:12" ht="26.25" customHeight="1">
      <c r="A160" s="35" t="s">
        <v>76</v>
      </c>
      <c r="B160" s="33" t="s">
        <v>2587</v>
      </c>
      <c r="C160" s="33" t="s">
        <v>2532</v>
      </c>
      <c r="D160" s="34" t="s">
        <v>356</v>
      </c>
      <c r="E160" s="34">
        <v>11250</v>
      </c>
      <c r="F160" s="34">
        <f t="shared" si="27"/>
        <v>9964.570416297609</v>
      </c>
      <c r="G160" s="34">
        <v>12638</v>
      </c>
      <c r="H160" s="34">
        <f t="shared" si="28"/>
        <v>11193.976970770593</v>
      </c>
      <c r="I160" s="55"/>
      <c r="J160" s="55"/>
      <c r="K160" s="70"/>
      <c r="L160" s="70"/>
    </row>
    <row r="161" spans="1:14" ht="26.25" customHeight="1">
      <c r="A161" s="35" t="s">
        <v>78</v>
      </c>
      <c r="B161" s="33" t="s">
        <v>2587</v>
      </c>
      <c r="C161" s="33" t="s">
        <v>1971</v>
      </c>
      <c r="D161" s="34" t="s">
        <v>356</v>
      </c>
      <c r="E161" s="34">
        <v>14085</v>
      </c>
      <c r="F161" s="34">
        <f t="shared" si="27"/>
        <v>12475.642161204605</v>
      </c>
      <c r="G161" s="34">
        <v>17575</v>
      </c>
      <c r="H161" s="34">
        <f t="shared" si="28"/>
        <v>15566.873339238264</v>
      </c>
      <c r="I161" s="55"/>
      <c r="J161" s="55"/>
      <c r="K161" s="70"/>
      <c r="L161" s="70"/>
    </row>
    <row r="162" spans="1:14" ht="26.25" customHeight="1">
      <c r="E162" s="70"/>
      <c r="F162" s="70"/>
      <c r="G162" s="70"/>
      <c r="H162" s="70"/>
      <c r="I162" s="70"/>
      <c r="J162" s="70"/>
      <c r="K162" s="70"/>
      <c r="L162" s="70"/>
    </row>
    <row r="163" spans="1:14" ht="26.25" customHeight="1">
      <c r="A163" s="352" t="s">
        <v>4</v>
      </c>
      <c r="B163" s="344" t="s">
        <v>39</v>
      </c>
      <c r="C163" s="344" t="s">
        <v>40</v>
      </c>
      <c r="D163" s="344" t="s">
        <v>41</v>
      </c>
      <c r="E163" s="363" t="s">
        <v>2488</v>
      </c>
      <c r="F163" s="365"/>
      <c r="G163" s="344" t="s">
        <v>2588</v>
      </c>
      <c r="H163" s="344"/>
      <c r="I163" s="68"/>
      <c r="J163" s="68"/>
      <c r="K163" s="70"/>
      <c r="L163" s="70"/>
    </row>
    <row r="164" spans="1:14" ht="26.25" customHeight="1">
      <c r="A164" s="352"/>
      <c r="B164" s="344"/>
      <c r="C164" s="344"/>
      <c r="D164" s="344"/>
      <c r="E164" s="342" t="s">
        <v>2589</v>
      </c>
      <c r="F164" s="366"/>
      <c r="G164" s="344"/>
      <c r="H164" s="344"/>
      <c r="I164" s="355"/>
      <c r="J164" s="355"/>
      <c r="K164" s="70"/>
      <c r="L164" s="70"/>
    </row>
    <row r="165" spans="1:14" ht="26.25" customHeight="1">
      <c r="A165" s="352"/>
      <c r="B165" s="344"/>
      <c r="C165" s="344"/>
      <c r="D165" s="344"/>
      <c r="E165" s="31" t="s">
        <v>44</v>
      </c>
      <c r="F165" s="31" t="s">
        <v>45</v>
      </c>
      <c r="G165" s="31" t="s">
        <v>44</v>
      </c>
      <c r="H165" s="31" t="s">
        <v>45</v>
      </c>
      <c r="I165" s="69"/>
      <c r="J165" s="69"/>
      <c r="K165" s="70"/>
      <c r="L165" s="70"/>
    </row>
    <row r="166" spans="1:14" ht="26.25" customHeight="1">
      <c r="A166" s="35">
        <v>1</v>
      </c>
      <c r="B166" s="34" t="s">
        <v>2590</v>
      </c>
      <c r="C166" s="34" t="s">
        <v>2591</v>
      </c>
      <c r="D166" s="34" t="s">
        <v>356</v>
      </c>
      <c r="E166" s="34">
        <v>8.1795000000000009</v>
      </c>
      <c r="F166" s="34">
        <f>E166/1.129</f>
        <v>7.244906997342782</v>
      </c>
      <c r="G166" s="34">
        <v>3.1349999999999998</v>
      </c>
      <c r="H166" s="34">
        <f>G166/1.129</f>
        <v>2.7767936226749335</v>
      </c>
      <c r="I166" s="72"/>
      <c r="J166" s="72"/>
      <c r="K166" s="70"/>
      <c r="L166" s="70"/>
    </row>
    <row r="167" spans="1:14" ht="26.25" customHeight="1">
      <c r="A167" s="35">
        <v>2</v>
      </c>
      <c r="B167" s="34" t="s">
        <v>2590</v>
      </c>
      <c r="C167" s="34" t="s">
        <v>2592</v>
      </c>
      <c r="D167" s="34" t="s">
        <v>356</v>
      </c>
      <c r="E167" s="34">
        <v>9.8800000000000008</v>
      </c>
      <c r="F167" s="34">
        <f>E167/1.129</f>
        <v>8.7511071744907003</v>
      </c>
      <c r="G167" s="34">
        <v>4.7024999999999997</v>
      </c>
      <c r="H167" s="34">
        <f>G167/1.129</f>
        <v>4.1651904340124002</v>
      </c>
      <c r="I167" s="72"/>
      <c r="J167" s="72"/>
      <c r="K167" s="70"/>
      <c r="L167" s="70"/>
    </row>
    <row r="168" spans="1:14" ht="26.25" customHeight="1">
      <c r="A168" s="35">
        <v>3</v>
      </c>
      <c r="B168" s="34" t="s">
        <v>2590</v>
      </c>
      <c r="C168" s="34" t="s">
        <v>2593</v>
      </c>
      <c r="D168" s="34" t="s">
        <v>356</v>
      </c>
      <c r="E168" s="34">
        <v>11.875</v>
      </c>
      <c r="F168" s="34">
        <f>E168/1.129</f>
        <v>10.518157661647475</v>
      </c>
      <c r="G168" s="34">
        <v>6.46</v>
      </c>
      <c r="H168" s="34">
        <f>G168/1.129</f>
        <v>5.7218777679362267</v>
      </c>
      <c r="I168" s="72"/>
      <c r="J168" s="72"/>
      <c r="K168" s="70"/>
      <c r="L168" s="70"/>
    </row>
    <row r="169" spans="1:14" ht="26.25" customHeight="1">
      <c r="A169" s="35">
        <v>4</v>
      </c>
      <c r="B169" s="34" t="s">
        <v>2590</v>
      </c>
      <c r="C169" s="34" t="s">
        <v>2594</v>
      </c>
      <c r="D169" s="34" t="s">
        <v>356</v>
      </c>
      <c r="E169" s="34">
        <v>17.48</v>
      </c>
      <c r="F169" s="34">
        <f>E169/1.129</f>
        <v>15.482728077945085</v>
      </c>
      <c r="G169" s="34">
        <v>11.628</v>
      </c>
      <c r="H169" s="34">
        <f>G169/1.129</f>
        <v>10.299379982285208</v>
      </c>
      <c r="I169" s="72"/>
      <c r="J169" s="72"/>
      <c r="K169" s="70"/>
      <c r="L169" s="70"/>
    </row>
    <row r="170" spans="1:14" ht="26.25" customHeight="1">
      <c r="A170" s="35">
        <v>5</v>
      </c>
      <c r="B170" s="34" t="s">
        <v>2590</v>
      </c>
      <c r="C170" s="34" t="s">
        <v>2595</v>
      </c>
      <c r="D170" s="34" t="s">
        <v>356</v>
      </c>
      <c r="E170" s="34">
        <v>22.61</v>
      </c>
      <c r="F170" s="34">
        <f>E170/1.129</f>
        <v>20.026572187776793</v>
      </c>
      <c r="G170" s="34"/>
      <c r="H170" s="34"/>
      <c r="I170" s="72"/>
      <c r="J170" s="72"/>
      <c r="K170" s="70"/>
      <c r="L170" s="70"/>
    </row>
    <row r="171" spans="1:14" ht="26.25" customHeight="1">
      <c r="A171" s="35"/>
      <c r="B171" s="72"/>
      <c r="C171" s="72"/>
      <c r="D171" s="72"/>
      <c r="E171" s="72"/>
      <c r="F171" s="72"/>
      <c r="G171" s="72"/>
      <c r="H171" s="72"/>
      <c r="I171" s="72"/>
      <c r="J171" s="72"/>
      <c r="K171" s="70"/>
      <c r="L171" s="70"/>
    </row>
    <row r="172" spans="1:14" ht="26.25" customHeight="1">
      <c r="A172" s="349" t="s">
        <v>4</v>
      </c>
      <c r="B172" s="337" t="s">
        <v>39</v>
      </c>
      <c r="C172" s="337" t="s">
        <v>40</v>
      </c>
      <c r="D172" s="337" t="s">
        <v>41</v>
      </c>
      <c r="E172" s="363" t="s">
        <v>2488</v>
      </c>
      <c r="F172" s="364"/>
      <c r="G172" s="364"/>
      <c r="H172" s="365"/>
      <c r="I172" s="72"/>
      <c r="J172" s="72"/>
      <c r="K172" s="70"/>
      <c r="L172" s="70"/>
      <c r="N172" s="343"/>
    </row>
    <row r="173" spans="1:14" ht="26.25" customHeight="1">
      <c r="A173" s="350"/>
      <c r="B173" s="338"/>
      <c r="C173" s="338"/>
      <c r="D173" s="338"/>
      <c r="E173" s="342" t="s">
        <v>2596</v>
      </c>
      <c r="F173" s="366"/>
      <c r="G173" s="342" t="s">
        <v>2597</v>
      </c>
      <c r="H173" s="366"/>
      <c r="I173" s="72"/>
      <c r="J173" s="72"/>
      <c r="K173" s="70"/>
      <c r="L173" s="70"/>
      <c r="N173" s="343"/>
    </row>
    <row r="174" spans="1:14" ht="26.25" customHeight="1">
      <c r="A174" s="351"/>
      <c r="B174" s="339"/>
      <c r="C174" s="339"/>
      <c r="D174" s="339"/>
      <c r="E174" s="31" t="s">
        <v>44</v>
      </c>
      <c r="F174" s="31" t="s">
        <v>45</v>
      </c>
      <c r="G174" s="31" t="s">
        <v>44</v>
      </c>
      <c r="H174" s="31" t="s">
        <v>45</v>
      </c>
      <c r="I174" s="72"/>
      <c r="J174" s="72"/>
      <c r="K174" s="70"/>
      <c r="L174" s="70"/>
      <c r="N174" s="343"/>
    </row>
    <row r="175" spans="1:14" ht="26.25" customHeight="1">
      <c r="A175" s="35">
        <v>1</v>
      </c>
      <c r="B175" s="34" t="s">
        <v>2598</v>
      </c>
      <c r="C175" s="34" t="s">
        <v>2599</v>
      </c>
      <c r="D175" s="34" t="s">
        <v>356</v>
      </c>
      <c r="E175" s="34">
        <v>53.01</v>
      </c>
      <c r="F175" s="34">
        <f t="shared" ref="F175:F180" si="29">E175/1.129</f>
        <v>46.953055801594331</v>
      </c>
      <c r="G175" s="34">
        <v>66.405000000000001</v>
      </c>
      <c r="H175" s="34">
        <f t="shared" ref="H175:H180" si="30">G175/1.129</f>
        <v>58.817537643932681</v>
      </c>
      <c r="I175" s="72"/>
      <c r="J175" s="72"/>
      <c r="K175" s="70"/>
      <c r="L175" s="70"/>
      <c r="N175" s="73"/>
    </row>
    <row r="176" spans="1:14" ht="26.25" customHeight="1">
      <c r="A176" s="35">
        <v>2</v>
      </c>
      <c r="B176" s="34" t="s">
        <v>2598</v>
      </c>
      <c r="C176" s="34" t="s">
        <v>2600</v>
      </c>
      <c r="D176" s="34" t="s">
        <v>356</v>
      </c>
      <c r="E176" s="34">
        <v>84.075000000000003</v>
      </c>
      <c r="F176" s="34">
        <f t="shared" si="29"/>
        <v>74.468556244464125</v>
      </c>
      <c r="G176" s="34">
        <v>115.80500000000001</v>
      </c>
      <c r="H176" s="34">
        <f t="shared" si="30"/>
        <v>102.57307351638619</v>
      </c>
      <c r="I176" s="72"/>
      <c r="J176" s="72"/>
      <c r="K176" s="70"/>
      <c r="L176" s="70"/>
      <c r="N176" s="74"/>
    </row>
    <row r="177" spans="1:14" ht="26.25" customHeight="1">
      <c r="A177" s="35" t="s">
        <v>66</v>
      </c>
      <c r="B177" s="34" t="s">
        <v>2598</v>
      </c>
      <c r="C177" s="34" t="s">
        <v>2601</v>
      </c>
      <c r="D177" s="34" t="s">
        <v>356</v>
      </c>
      <c r="E177" s="34">
        <v>157.27250000000001</v>
      </c>
      <c r="F177" s="34">
        <f t="shared" si="29"/>
        <v>139.30248007085916</v>
      </c>
      <c r="G177" s="34">
        <v>180.69</v>
      </c>
      <c r="H177" s="34">
        <f t="shared" si="30"/>
        <v>160.044286979628</v>
      </c>
      <c r="I177" s="72"/>
      <c r="J177" s="72"/>
      <c r="K177" s="70"/>
      <c r="L177" s="70"/>
      <c r="N177" s="73"/>
    </row>
    <row r="178" spans="1:14" ht="26.25" customHeight="1">
      <c r="A178" s="35" t="s">
        <v>69</v>
      </c>
      <c r="B178" s="34" t="s">
        <v>2598</v>
      </c>
      <c r="C178" s="34" t="s">
        <v>2602</v>
      </c>
      <c r="D178" s="34" t="s">
        <v>356</v>
      </c>
      <c r="E178" s="34">
        <v>216.31</v>
      </c>
      <c r="F178" s="34">
        <f t="shared" si="29"/>
        <v>191.59433126660761</v>
      </c>
      <c r="G178" s="34">
        <v>273.14229999999998</v>
      </c>
      <c r="H178" s="34">
        <f t="shared" si="30"/>
        <v>241.93294951284321</v>
      </c>
      <c r="I178" s="72"/>
      <c r="J178" s="72"/>
      <c r="K178" s="70"/>
      <c r="L178" s="70"/>
      <c r="N178" s="74"/>
    </row>
    <row r="179" spans="1:14" ht="26.25" customHeight="1">
      <c r="A179" s="35" t="s">
        <v>71</v>
      </c>
      <c r="B179" s="34" t="s">
        <v>2598</v>
      </c>
      <c r="C179" s="34" t="s">
        <v>2603</v>
      </c>
      <c r="D179" s="34" t="s">
        <v>356</v>
      </c>
      <c r="E179" s="34">
        <v>294.17700000000002</v>
      </c>
      <c r="F179" s="34">
        <f t="shared" si="29"/>
        <v>260.56421612046063</v>
      </c>
      <c r="G179" s="34">
        <v>331.80650000000003</v>
      </c>
      <c r="H179" s="34">
        <f t="shared" si="30"/>
        <v>293.89415411868913</v>
      </c>
      <c r="I179" s="72"/>
      <c r="J179" s="72"/>
      <c r="K179" s="70"/>
      <c r="L179" s="70"/>
      <c r="N179" s="73"/>
    </row>
    <row r="180" spans="1:14" ht="26.25" customHeight="1">
      <c r="A180" s="35" t="s">
        <v>73</v>
      </c>
      <c r="B180" s="34" t="s">
        <v>2598</v>
      </c>
      <c r="C180" s="34" t="s">
        <v>2604</v>
      </c>
      <c r="D180" s="34" t="s">
        <v>356</v>
      </c>
      <c r="E180" s="34">
        <v>368.65699999999998</v>
      </c>
      <c r="F180" s="34">
        <f t="shared" si="29"/>
        <v>326.53410097431356</v>
      </c>
      <c r="G180" s="34">
        <v>410.4665</v>
      </c>
      <c r="H180" s="34">
        <f t="shared" si="30"/>
        <v>363.56643046944197</v>
      </c>
      <c r="I180" s="72"/>
      <c r="J180" s="72"/>
      <c r="K180" s="75"/>
      <c r="L180" s="70"/>
      <c r="N180" s="73"/>
    </row>
    <row r="181" spans="1:14" ht="26.25" customHeight="1">
      <c r="A181" s="76"/>
      <c r="B181" s="77"/>
      <c r="C181" s="77"/>
      <c r="D181" s="77"/>
      <c r="E181" s="77"/>
      <c r="F181" s="77"/>
      <c r="G181" s="77"/>
      <c r="H181" s="77"/>
      <c r="I181" s="72"/>
      <c r="J181" s="72"/>
      <c r="K181" s="75"/>
      <c r="L181" s="70"/>
      <c r="N181" s="73"/>
    </row>
    <row r="182" spans="1:14" ht="26.25" customHeight="1">
      <c r="A182" s="345" t="s">
        <v>4</v>
      </c>
      <c r="B182" s="345" t="s">
        <v>39</v>
      </c>
      <c r="C182" s="345" t="s">
        <v>40</v>
      </c>
      <c r="D182" s="340" t="s">
        <v>2099</v>
      </c>
      <c r="E182" s="362" t="s">
        <v>2605</v>
      </c>
      <c r="F182" s="362"/>
      <c r="G182" s="78"/>
      <c r="H182" s="78"/>
      <c r="I182" s="78"/>
      <c r="J182" s="78"/>
      <c r="K182" s="78"/>
      <c r="L182" s="78"/>
      <c r="N182" s="73"/>
    </row>
    <row r="183" spans="1:14" ht="26.25" customHeight="1">
      <c r="A183" s="345"/>
      <c r="B183" s="345"/>
      <c r="C183" s="345"/>
      <c r="D183" s="341"/>
      <c r="E183" s="353" t="s">
        <v>2606</v>
      </c>
      <c r="F183" s="354"/>
      <c r="G183" s="361"/>
      <c r="H183" s="361"/>
      <c r="I183" s="361"/>
      <c r="J183" s="361"/>
      <c r="K183" s="361"/>
      <c r="L183" s="361"/>
      <c r="N183" s="73"/>
    </row>
    <row r="184" spans="1:14" ht="26.25" customHeight="1">
      <c r="A184" s="345"/>
      <c r="B184" s="345"/>
      <c r="C184" s="345"/>
      <c r="D184" s="341"/>
      <c r="E184" s="31" t="s">
        <v>44</v>
      </c>
      <c r="F184" s="31" t="s">
        <v>45</v>
      </c>
      <c r="G184" s="69"/>
      <c r="H184" s="69"/>
      <c r="I184" s="69"/>
      <c r="J184" s="69"/>
      <c r="K184" s="69"/>
      <c r="L184" s="69"/>
      <c r="N184" s="73"/>
    </row>
    <row r="185" spans="1:14" ht="26.25" customHeight="1">
      <c r="A185" s="46" t="s">
        <v>60</v>
      </c>
      <c r="B185" s="47" t="s">
        <v>2607</v>
      </c>
      <c r="C185" s="33" t="s">
        <v>2096</v>
      </c>
      <c r="D185" s="52" t="s">
        <v>356</v>
      </c>
      <c r="E185" s="53">
        <v>217.5</v>
      </c>
      <c r="F185" s="53">
        <f>E185/1.129</f>
        <v>192.64836138175377</v>
      </c>
      <c r="G185" s="55"/>
      <c r="H185" s="55"/>
      <c r="I185" s="55"/>
      <c r="J185" s="55"/>
      <c r="K185" s="55"/>
      <c r="L185" s="55"/>
      <c r="N185" s="73"/>
    </row>
    <row r="186" spans="1:14" ht="26.25" customHeight="1">
      <c r="A186" s="50" t="s">
        <v>63</v>
      </c>
      <c r="B186" s="47" t="s">
        <v>2607</v>
      </c>
      <c r="C186" s="33" t="s">
        <v>1963</v>
      </c>
      <c r="D186" s="52" t="s">
        <v>356</v>
      </c>
      <c r="E186" s="53">
        <v>327</v>
      </c>
      <c r="F186" s="53">
        <f>E186/1.129</f>
        <v>289.63684676705049</v>
      </c>
      <c r="G186" s="55"/>
      <c r="H186" s="55"/>
      <c r="I186" s="55"/>
      <c r="J186" s="55"/>
      <c r="K186" s="55"/>
      <c r="L186" s="55"/>
      <c r="N186" s="73"/>
    </row>
    <row r="187" spans="1:14" ht="26.25" customHeight="1">
      <c r="A187" s="50" t="s">
        <v>66</v>
      </c>
      <c r="B187" s="47" t="s">
        <v>2607</v>
      </c>
      <c r="C187" s="33" t="s">
        <v>1964</v>
      </c>
      <c r="D187" s="52" t="s">
        <v>356</v>
      </c>
      <c r="E187" s="53">
        <v>469.5</v>
      </c>
      <c r="F187" s="53">
        <f>E187/1.129</f>
        <v>415.85473870682017</v>
      </c>
      <c r="G187" s="55"/>
      <c r="H187" s="55"/>
      <c r="I187" s="55"/>
      <c r="J187" s="55"/>
      <c r="K187" s="55"/>
      <c r="L187" s="55"/>
      <c r="N187" s="73"/>
    </row>
    <row r="188" spans="1:14" ht="26.25" customHeight="1">
      <c r="A188" s="50" t="s">
        <v>69</v>
      </c>
      <c r="B188" s="47" t="s">
        <v>2607</v>
      </c>
      <c r="C188" s="33" t="s">
        <v>1965</v>
      </c>
      <c r="D188" s="52" t="s">
        <v>356</v>
      </c>
      <c r="E188" s="79">
        <v>712.5</v>
      </c>
      <c r="F188" s="79">
        <f>E188/1.129</f>
        <v>631.08945969884849</v>
      </c>
      <c r="G188" s="55"/>
      <c r="H188" s="55"/>
      <c r="I188" s="55"/>
      <c r="J188" s="55"/>
      <c r="K188" s="55"/>
      <c r="L188" s="55"/>
      <c r="N188" s="73"/>
    </row>
    <row r="189" spans="1:14" ht="26.25" customHeight="1">
      <c r="A189" s="76"/>
      <c r="B189" s="77"/>
      <c r="C189" s="77"/>
      <c r="D189" s="77"/>
      <c r="E189" s="77"/>
      <c r="F189" s="77"/>
      <c r="G189" s="77"/>
      <c r="H189" s="77"/>
      <c r="I189" s="72"/>
      <c r="J189" s="72"/>
      <c r="K189" s="75"/>
      <c r="L189" s="70"/>
      <c r="N189" s="73"/>
    </row>
    <row r="190" spans="1:14" ht="26.25" customHeight="1">
      <c r="A190" s="352" t="s">
        <v>4</v>
      </c>
      <c r="B190" s="344" t="s">
        <v>39</v>
      </c>
      <c r="C190" s="344" t="s">
        <v>40</v>
      </c>
      <c r="D190" s="342" t="s">
        <v>41</v>
      </c>
      <c r="E190" s="362" t="s">
        <v>2605</v>
      </c>
      <c r="F190" s="362"/>
      <c r="G190" s="68"/>
      <c r="H190" s="68"/>
      <c r="I190" s="68"/>
      <c r="J190" s="68"/>
      <c r="K190" s="75"/>
      <c r="L190" s="70"/>
      <c r="N190" s="73"/>
    </row>
    <row r="191" spans="1:14" ht="26.25" customHeight="1">
      <c r="A191" s="352"/>
      <c r="B191" s="344"/>
      <c r="C191" s="344"/>
      <c r="D191" s="342"/>
      <c r="E191" s="353" t="s">
        <v>2606</v>
      </c>
      <c r="F191" s="354"/>
      <c r="G191" s="355"/>
      <c r="H191" s="355"/>
      <c r="I191" s="355"/>
      <c r="J191" s="355"/>
      <c r="K191" s="75"/>
      <c r="L191" s="70"/>
      <c r="N191" s="73"/>
    </row>
    <row r="192" spans="1:14" ht="26.25" customHeight="1">
      <c r="A192" s="352"/>
      <c r="B192" s="344"/>
      <c r="C192" s="344"/>
      <c r="D192" s="342"/>
      <c r="E192" s="31" t="s">
        <v>44</v>
      </c>
      <c r="F192" s="31" t="s">
        <v>45</v>
      </c>
      <c r="G192" s="69"/>
      <c r="H192" s="69"/>
      <c r="I192" s="69"/>
      <c r="J192" s="69"/>
      <c r="K192" s="75"/>
      <c r="L192" s="70"/>
      <c r="N192" s="73"/>
    </row>
    <row r="193" spans="1:14" ht="26.25" customHeight="1">
      <c r="A193" s="50" t="s">
        <v>60</v>
      </c>
      <c r="B193" s="47" t="s">
        <v>2608</v>
      </c>
      <c r="C193" s="33" t="s">
        <v>2096</v>
      </c>
      <c r="D193" s="52" t="s">
        <v>356</v>
      </c>
      <c r="E193" s="53">
        <v>184.5</v>
      </c>
      <c r="F193" s="53">
        <f>E193/1.129</f>
        <v>163.41895482728077</v>
      </c>
      <c r="G193" s="55"/>
      <c r="H193" s="55"/>
      <c r="I193" s="55"/>
      <c r="J193" s="55"/>
      <c r="K193" s="75"/>
      <c r="L193" s="70"/>
      <c r="N193" s="73"/>
    </row>
    <row r="194" spans="1:14" ht="26.25" customHeight="1">
      <c r="A194" s="50" t="s">
        <v>63</v>
      </c>
      <c r="B194" s="47" t="s">
        <v>2608</v>
      </c>
      <c r="C194" s="33" t="s">
        <v>1963</v>
      </c>
      <c r="D194" s="52" t="s">
        <v>356</v>
      </c>
      <c r="E194" s="53">
        <v>277.5</v>
      </c>
      <c r="F194" s="53">
        <f>E194/1.129</f>
        <v>245.792736935341</v>
      </c>
      <c r="G194" s="55"/>
      <c r="H194" s="55"/>
      <c r="I194" s="55"/>
      <c r="J194" s="55"/>
      <c r="K194" s="75"/>
      <c r="L194" s="70"/>
      <c r="N194" s="73"/>
    </row>
    <row r="195" spans="1:14" ht="26.25" customHeight="1">
      <c r="A195" s="50" t="s">
        <v>66</v>
      </c>
      <c r="B195" s="47" t="s">
        <v>2608</v>
      </c>
      <c r="C195" s="33" t="s">
        <v>1964</v>
      </c>
      <c r="D195" s="52" t="s">
        <v>356</v>
      </c>
      <c r="E195" s="53">
        <v>397.5</v>
      </c>
      <c r="F195" s="53">
        <f>E195/1.129</f>
        <v>352.0814880425155</v>
      </c>
      <c r="G195" s="55"/>
      <c r="H195" s="55"/>
      <c r="I195" s="55"/>
      <c r="J195" s="55"/>
      <c r="K195" s="75"/>
      <c r="L195" s="70"/>
      <c r="N195" s="73"/>
    </row>
    <row r="196" spans="1:14" ht="26.25" customHeight="1">
      <c r="A196" s="50" t="s">
        <v>69</v>
      </c>
      <c r="B196" s="47" t="s">
        <v>2608</v>
      </c>
      <c r="C196" s="33" t="s">
        <v>1965</v>
      </c>
      <c r="D196" s="52" t="s">
        <v>356</v>
      </c>
      <c r="E196" s="79">
        <v>604.5</v>
      </c>
      <c r="F196" s="79">
        <f>E196/1.129</f>
        <v>535.42958370239148</v>
      </c>
      <c r="G196" s="55"/>
      <c r="H196" s="55"/>
      <c r="I196" s="55"/>
      <c r="J196" s="55"/>
      <c r="K196" s="75"/>
      <c r="L196" s="70"/>
      <c r="N196" s="73"/>
    </row>
    <row r="197" spans="1:14" ht="26.25" customHeight="1">
      <c r="A197" s="54"/>
      <c r="B197" s="55"/>
      <c r="C197" s="55"/>
      <c r="D197" s="55"/>
      <c r="E197" s="55"/>
      <c r="F197" s="55"/>
      <c r="G197" s="55"/>
      <c r="H197" s="55"/>
      <c r="I197" s="55"/>
      <c r="J197" s="55"/>
      <c r="K197" s="75"/>
      <c r="L197" s="70"/>
      <c r="N197" s="73"/>
    </row>
    <row r="198" spans="1:14" ht="26.25" customHeight="1">
      <c r="A198" s="29" t="s">
        <v>4</v>
      </c>
      <c r="B198" s="80" t="s">
        <v>39</v>
      </c>
      <c r="C198" s="71" t="s">
        <v>40</v>
      </c>
      <c r="D198" s="71" t="s">
        <v>41</v>
      </c>
      <c r="E198" s="71" t="s">
        <v>44</v>
      </c>
      <c r="F198" s="71" t="s">
        <v>45</v>
      </c>
      <c r="G198" s="55"/>
      <c r="H198" s="55"/>
      <c r="I198" s="55"/>
      <c r="J198" s="55"/>
      <c r="K198" s="75"/>
      <c r="L198" s="70"/>
      <c r="N198" s="73"/>
    </row>
    <row r="199" spans="1:14" ht="26.25" customHeight="1">
      <c r="A199" s="35">
        <v>1</v>
      </c>
      <c r="B199" s="33" t="s">
        <v>2609</v>
      </c>
      <c r="C199" s="51" t="s">
        <v>2610</v>
      </c>
      <c r="D199" s="34" t="s">
        <v>356</v>
      </c>
      <c r="E199" s="34">
        <v>112.34</v>
      </c>
      <c r="F199" s="53">
        <f t="shared" ref="F199:F223" si="31">E199/1.129</f>
        <v>99.50398582816652</v>
      </c>
      <c r="G199" s="55"/>
      <c r="H199" s="55"/>
      <c r="I199" s="55"/>
      <c r="J199" s="55"/>
      <c r="K199" s="75"/>
      <c r="L199" s="70"/>
      <c r="N199" s="73"/>
    </row>
    <row r="200" spans="1:14" ht="26.25" customHeight="1">
      <c r="A200" s="35">
        <v>2</v>
      </c>
      <c r="B200" s="33" t="s">
        <v>2609</v>
      </c>
      <c r="C200" s="51" t="s">
        <v>2611</v>
      </c>
      <c r="D200" s="34" t="s">
        <v>356</v>
      </c>
      <c r="E200" s="34">
        <v>130.16999999999999</v>
      </c>
      <c r="F200" s="53">
        <f t="shared" si="31"/>
        <v>115.29672276350752</v>
      </c>
      <c r="G200" s="55"/>
      <c r="H200" s="55"/>
      <c r="I200" s="55"/>
      <c r="J200" s="55"/>
      <c r="K200" s="75"/>
      <c r="L200" s="70"/>
      <c r="N200" s="73"/>
    </row>
    <row r="201" spans="1:14" ht="26.25" customHeight="1">
      <c r="A201" s="35">
        <v>3</v>
      </c>
      <c r="B201" s="33" t="s">
        <v>2609</v>
      </c>
      <c r="C201" s="51" t="s">
        <v>2612</v>
      </c>
      <c r="D201" s="34" t="s">
        <v>356</v>
      </c>
      <c r="E201" s="34">
        <v>201.53</v>
      </c>
      <c r="F201" s="53">
        <f t="shared" si="31"/>
        <v>178.50310008857397</v>
      </c>
      <c r="G201" s="55"/>
      <c r="H201" s="55"/>
      <c r="I201" s="55"/>
      <c r="J201" s="55"/>
      <c r="K201" s="75"/>
      <c r="L201" s="70"/>
      <c r="N201" s="73"/>
    </row>
    <row r="202" spans="1:14" ht="26.25" customHeight="1">
      <c r="A202" s="35">
        <v>4</v>
      </c>
      <c r="B202" s="33" t="s">
        <v>2609</v>
      </c>
      <c r="C202" s="51" t="s">
        <v>2613</v>
      </c>
      <c r="D202" s="34" t="s">
        <v>356</v>
      </c>
      <c r="E202" s="34">
        <v>227.61</v>
      </c>
      <c r="F202" s="79">
        <f t="shared" si="31"/>
        <v>201.60318866253323</v>
      </c>
      <c r="G202" s="55"/>
      <c r="H202" s="55"/>
      <c r="I202" s="55"/>
      <c r="J202" s="55"/>
      <c r="K202" s="75"/>
      <c r="L202" s="70"/>
      <c r="N202" s="73"/>
    </row>
    <row r="203" spans="1:14" ht="26.25" customHeight="1">
      <c r="A203" s="35">
        <v>5</v>
      </c>
      <c r="B203" s="33" t="s">
        <v>2609</v>
      </c>
      <c r="C203" s="51" t="s">
        <v>2614</v>
      </c>
      <c r="D203" s="34" t="s">
        <v>356</v>
      </c>
      <c r="E203" s="34">
        <v>235.74</v>
      </c>
      <c r="F203" s="53">
        <f t="shared" si="31"/>
        <v>208.80425155004428</v>
      </c>
      <c r="G203" s="55"/>
      <c r="H203" s="55"/>
      <c r="I203" s="55"/>
      <c r="J203" s="55"/>
      <c r="K203" s="75"/>
      <c r="L203" s="70"/>
      <c r="N203" s="73"/>
    </row>
    <row r="204" spans="1:14" ht="26.25" customHeight="1">
      <c r="A204" s="35">
        <v>6</v>
      </c>
      <c r="B204" s="33" t="s">
        <v>2609</v>
      </c>
      <c r="C204" s="51" t="s">
        <v>2615</v>
      </c>
      <c r="D204" s="34" t="s">
        <v>356</v>
      </c>
      <c r="E204" s="34">
        <v>259.77999999999997</v>
      </c>
      <c r="F204" s="53">
        <f t="shared" si="31"/>
        <v>230.09743135518156</v>
      </c>
      <c r="G204" s="55"/>
      <c r="H204" s="55"/>
      <c r="I204" s="55"/>
      <c r="J204" s="55"/>
      <c r="K204" s="75"/>
      <c r="L204" s="70"/>
      <c r="N204" s="73"/>
    </row>
    <row r="205" spans="1:14" ht="26.25" customHeight="1">
      <c r="A205" s="35">
        <v>7</v>
      </c>
      <c r="B205" s="33" t="s">
        <v>2609</v>
      </c>
      <c r="C205" s="51" t="s">
        <v>2616</v>
      </c>
      <c r="D205" s="34" t="s">
        <v>356</v>
      </c>
      <c r="E205" s="34">
        <v>378.44</v>
      </c>
      <c r="F205" s="53">
        <f t="shared" si="31"/>
        <v>335.19929140832596</v>
      </c>
      <c r="G205" s="55"/>
      <c r="H205" s="55"/>
      <c r="I205" s="55"/>
      <c r="J205" s="55"/>
      <c r="K205" s="75"/>
      <c r="L205" s="70"/>
      <c r="N205" s="73"/>
    </row>
    <row r="206" spans="1:14" ht="26.25" customHeight="1">
      <c r="A206" s="35">
        <v>8</v>
      </c>
      <c r="B206" s="33" t="s">
        <v>2609</v>
      </c>
      <c r="C206" s="51" t="s">
        <v>2617</v>
      </c>
      <c r="D206" s="34" t="s">
        <v>356</v>
      </c>
      <c r="E206" s="34">
        <v>436.47</v>
      </c>
      <c r="F206" s="79">
        <f t="shared" si="31"/>
        <v>386.59875996457043</v>
      </c>
      <c r="G206" s="55"/>
      <c r="H206" s="55"/>
      <c r="I206" s="55"/>
      <c r="J206" s="55"/>
      <c r="K206" s="75"/>
      <c r="L206" s="70"/>
      <c r="N206" s="73"/>
    </row>
    <row r="207" spans="1:14" ht="26.25" customHeight="1">
      <c r="A207" s="35" t="s">
        <v>78</v>
      </c>
      <c r="B207" s="33" t="s">
        <v>2609</v>
      </c>
      <c r="C207" s="51" t="s">
        <v>2618</v>
      </c>
      <c r="D207" s="34" t="s">
        <v>356</v>
      </c>
      <c r="E207" s="34">
        <v>539.89</v>
      </c>
      <c r="F207" s="53">
        <f t="shared" si="31"/>
        <v>478.2019486271036</v>
      </c>
      <c r="G207" s="55"/>
      <c r="H207" s="55"/>
      <c r="I207" s="55"/>
      <c r="J207" s="55"/>
      <c r="K207" s="75"/>
      <c r="L207" s="70"/>
      <c r="N207" s="73"/>
    </row>
    <row r="208" spans="1:14" ht="26.25" customHeight="1">
      <c r="A208" s="35" t="s">
        <v>2504</v>
      </c>
      <c r="B208" s="33" t="s">
        <v>2609</v>
      </c>
      <c r="C208" s="51" t="s">
        <v>2619</v>
      </c>
      <c r="D208" s="34" t="s">
        <v>356</v>
      </c>
      <c r="E208" s="34">
        <v>607.51</v>
      </c>
      <c r="F208" s="53">
        <f t="shared" si="31"/>
        <v>538.09565987599649</v>
      </c>
      <c r="G208" s="55"/>
      <c r="H208" s="55"/>
      <c r="I208" s="55"/>
      <c r="J208" s="55"/>
      <c r="K208" s="75"/>
      <c r="L208" s="70"/>
      <c r="N208" s="73"/>
    </row>
    <row r="209" spans="1:14" ht="26.25" customHeight="1">
      <c r="A209" s="35" t="s">
        <v>2506</v>
      </c>
      <c r="B209" s="33" t="s">
        <v>2609</v>
      </c>
      <c r="C209" s="51" t="s">
        <v>2620</v>
      </c>
      <c r="D209" s="34" t="s">
        <v>356</v>
      </c>
      <c r="E209" s="34">
        <v>664.3</v>
      </c>
      <c r="F209" s="53">
        <f t="shared" si="31"/>
        <v>588.39681133746672</v>
      </c>
      <c r="G209" s="55"/>
      <c r="H209" s="55"/>
      <c r="I209" s="55"/>
      <c r="J209" s="55"/>
      <c r="K209" s="75"/>
      <c r="L209" s="70"/>
      <c r="N209" s="73"/>
    </row>
    <row r="210" spans="1:14" ht="26.25" customHeight="1">
      <c r="A210" s="35" t="s">
        <v>2507</v>
      </c>
      <c r="B210" s="33" t="s">
        <v>2609</v>
      </c>
      <c r="C210" s="51" t="s">
        <v>2621</v>
      </c>
      <c r="D210" s="34" t="s">
        <v>356</v>
      </c>
      <c r="E210" s="34">
        <v>767.16</v>
      </c>
      <c r="F210" s="79">
        <f t="shared" si="31"/>
        <v>679.50398582816649</v>
      </c>
      <c r="G210" s="55"/>
      <c r="H210" s="55"/>
      <c r="I210" s="55"/>
      <c r="J210" s="55"/>
      <c r="K210" s="75"/>
      <c r="L210" s="70"/>
      <c r="N210" s="73"/>
    </row>
    <row r="211" spans="1:14" ht="26.25" customHeight="1">
      <c r="A211" s="35" t="s">
        <v>115</v>
      </c>
      <c r="B211" s="33" t="s">
        <v>2609</v>
      </c>
      <c r="C211" s="51" t="s">
        <v>2622</v>
      </c>
      <c r="D211" s="34" t="s">
        <v>356</v>
      </c>
      <c r="E211" s="34">
        <v>776.64</v>
      </c>
      <c r="F211" s="79">
        <f t="shared" si="31"/>
        <v>687.90079716563332</v>
      </c>
      <c r="G211" s="55"/>
      <c r="H211" s="55"/>
      <c r="I211" s="55"/>
      <c r="J211" s="55"/>
      <c r="K211" s="75"/>
      <c r="L211" s="70"/>
      <c r="N211" s="73"/>
    </row>
    <row r="212" spans="1:14" ht="26.25" customHeight="1">
      <c r="A212" s="35" t="s">
        <v>2509</v>
      </c>
      <c r="B212" s="33" t="s">
        <v>2609</v>
      </c>
      <c r="C212" s="51" t="s">
        <v>2623</v>
      </c>
      <c r="D212" s="34" t="s">
        <v>356</v>
      </c>
      <c r="E212" s="34">
        <v>967.89</v>
      </c>
      <c r="F212" s="53">
        <f t="shared" si="31"/>
        <v>857.29849424269264</v>
      </c>
      <c r="G212" s="55"/>
      <c r="H212" s="55"/>
      <c r="I212" s="55"/>
      <c r="J212" s="55"/>
      <c r="K212" s="75"/>
      <c r="L212" s="70"/>
      <c r="N212" s="73"/>
    </row>
    <row r="213" spans="1:14" ht="26.25" customHeight="1">
      <c r="A213" s="35" t="s">
        <v>2510</v>
      </c>
      <c r="B213" s="33" t="s">
        <v>2609</v>
      </c>
      <c r="C213" s="51" t="s">
        <v>2624</v>
      </c>
      <c r="D213" s="34" t="s">
        <v>356</v>
      </c>
      <c r="E213" s="34">
        <v>987.99</v>
      </c>
      <c r="F213" s="79">
        <f t="shared" si="31"/>
        <v>875.10186005314438</v>
      </c>
      <c r="G213" s="55"/>
      <c r="H213" s="55"/>
      <c r="I213" s="55"/>
      <c r="J213" s="55"/>
      <c r="K213" s="75"/>
      <c r="L213" s="70"/>
      <c r="N213" s="73"/>
    </row>
    <row r="214" spans="1:14" ht="26.25" customHeight="1">
      <c r="A214" s="35" t="s">
        <v>2511</v>
      </c>
      <c r="B214" s="33" t="s">
        <v>2609</v>
      </c>
      <c r="C214" s="51" t="s">
        <v>2625</v>
      </c>
      <c r="D214" s="34" t="s">
        <v>356</v>
      </c>
      <c r="E214" s="34">
        <v>1157.9000000000001</v>
      </c>
      <c r="F214" s="53">
        <f t="shared" si="31"/>
        <v>1025.5978742249779</v>
      </c>
      <c r="G214" s="55"/>
      <c r="H214" s="55"/>
      <c r="I214" s="55"/>
      <c r="J214" s="55"/>
      <c r="K214" s="75"/>
      <c r="L214" s="70"/>
      <c r="N214" s="73"/>
    </row>
    <row r="215" spans="1:14" ht="26.25" customHeight="1">
      <c r="A215" s="35" t="s">
        <v>2512</v>
      </c>
      <c r="B215" s="33" t="s">
        <v>2609</v>
      </c>
      <c r="C215" s="51" t="s">
        <v>2626</v>
      </c>
      <c r="D215" s="34" t="s">
        <v>356</v>
      </c>
      <c r="E215" s="34">
        <v>1426.72</v>
      </c>
      <c r="F215" s="53">
        <f t="shared" si="31"/>
        <v>1263.7023914969</v>
      </c>
      <c r="G215" s="55"/>
      <c r="H215" s="55"/>
      <c r="I215" s="55"/>
      <c r="J215" s="55"/>
      <c r="K215" s="75"/>
      <c r="L215" s="70"/>
      <c r="N215" s="73"/>
    </row>
    <row r="216" spans="1:14" ht="26.25" customHeight="1">
      <c r="A216" s="35" t="s">
        <v>2513</v>
      </c>
      <c r="B216" s="33" t="s">
        <v>2609</v>
      </c>
      <c r="C216" s="51" t="s">
        <v>2627</v>
      </c>
      <c r="D216" s="34" t="s">
        <v>356</v>
      </c>
      <c r="E216" s="34">
        <v>1567.28</v>
      </c>
      <c r="F216" s="53">
        <f t="shared" si="31"/>
        <v>1388.2019486271035</v>
      </c>
      <c r="G216" s="55"/>
      <c r="H216" s="55"/>
      <c r="I216" s="55"/>
      <c r="J216" s="55"/>
      <c r="K216" s="75"/>
      <c r="L216" s="70"/>
      <c r="N216" s="73"/>
    </row>
    <row r="217" spans="1:14" ht="26.25" customHeight="1">
      <c r="A217" s="35" t="s">
        <v>2628</v>
      </c>
      <c r="B217" s="33" t="s">
        <v>2609</v>
      </c>
      <c r="C217" s="51" t="s">
        <v>2629</v>
      </c>
      <c r="D217" s="34" t="s">
        <v>356</v>
      </c>
      <c r="E217" s="34">
        <v>1684.47</v>
      </c>
      <c r="F217" s="79">
        <f t="shared" si="31"/>
        <v>1492.0017714791852</v>
      </c>
      <c r="G217" s="55"/>
      <c r="H217" s="55"/>
      <c r="I217" s="55"/>
      <c r="J217" s="55"/>
      <c r="K217" s="75"/>
      <c r="L217" s="70"/>
      <c r="N217" s="73"/>
    </row>
    <row r="218" spans="1:14" ht="26.25" customHeight="1">
      <c r="A218" s="35" t="s">
        <v>2630</v>
      </c>
      <c r="B218" s="33" t="s">
        <v>2609</v>
      </c>
      <c r="C218" s="51" t="s">
        <v>2631</v>
      </c>
      <c r="D218" s="34" t="s">
        <v>356</v>
      </c>
      <c r="E218" s="34">
        <v>1749.95</v>
      </c>
      <c r="F218" s="53">
        <f t="shared" si="31"/>
        <v>1550</v>
      </c>
      <c r="G218" s="55"/>
      <c r="H218" s="55"/>
      <c r="I218" s="55"/>
      <c r="J218" s="55"/>
      <c r="K218" s="75"/>
      <c r="L218" s="70"/>
      <c r="N218" s="73"/>
    </row>
    <row r="219" spans="1:14" ht="26.25" customHeight="1">
      <c r="A219" s="35" t="s">
        <v>2632</v>
      </c>
      <c r="B219" s="33" t="s">
        <v>2609</v>
      </c>
      <c r="C219" s="51" t="s">
        <v>2633</v>
      </c>
      <c r="D219" s="34" t="s">
        <v>356</v>
      </c>
      <c r="E219" s="34">
        <v>1933.53</v>
      </c>
      <c r="F219" s="79">
        <f t="shared" si="31"/>
        <v>1712.6040744021257</v>
      </c>
      <c r="G219" s="55"/>
      <c r="H219" s="55"/>
      <c r="I219" s="55"/>
      <c r="J219" s="55"/>
      <c r="K219" s="75"/>
      <c r="L219" s="70"/>
      <c r="N219" s="73"/>
    </row>
    <row r="220" spans="1:14" ht="26.25" customHeight="1">
      <c r="A220" s="35" t="s">
        <v>2634</v>
      </c>
      <c r="B220" s="33" t="s">
        <v>2609</v>
      </c>
      <c r="C220" s="51" t="s">
        <v>2635</v>
      </c>
      <c r="D220" s="34" t="s">
        <v>356</v>
      </c>
      <c r="E220" s="34">
        <v>2614.1999999999998</v>
      </c>
      <c r="F220" s="53">
        <f t="shared" si="31"/>
        <v>2315.5004428697962</v>
      </c>
      <c r="G220" s="55"/>
      <c r="H220" s="55"/>
      <c r="I220" s="55"/>
      <c r="J220" s="55"/>
      <c r="K220" s="75"/>
      <c r="L220" s="70"/>
      <c r="N220" s="73"/>
    </row>
    <row r="221" spans="1:14" ht="26.25" customHeight="1">
      <c r="A221" s="35" t="s">
        <v>2636</v>
      </c>
      <c r="B221" s="33" t="s">
        <v>2609</v>
      </c>
      <c r="C221" s="51" t="s">
        <v>2637</v>
      </c>
      <c r="D221" s="34" t="s">
        <v>356</v>
      </c>
      <c r="E221" s="34">
        <v>2542.17</v>
      </c>
      <c r="F221" s="53">
        <f t="shared" si="31"/>
        <v>2251.7006200177148</v>
      </c>
      <c r="G221" s="55"/>
      <c r="H221" s="55"/>
      <c r="I221" s="55"/>
      <c r="J221" s="55"/>
      <c r="K221" s="75"/>
      <c r="L221" s="70"/>
      <c r="N221" s="73"/>
    </row>
    <row r="222" spans="1:14" ht="26.25" customHeight="1">
      <c r="A222" s="35" t="s">
        <v>139</v>
      </c>
      <c r="B222" s="33" t="s">
        <v>2609</v>
      </c>
      <c r="C222" s="51" t="s">
        <v>2638</v>
      </c>
      <c r="D222" s="34" t="s">
        <v>356</v>
      </c>
      <c r="E222" s="34">
        <v>3261</v>
      </c>
      <c r="F222" s="53">
        <f t="shared" si="31"/>
        <v>2888.3968113374667</v>
      </c>
      <c r="G222" s="55"/>
      <c r="H222" s="55"/>
      <c r="I222" s="55"/>
      <c r="J222" s="55"/>
      <c r="K222" s="75"/>
      <c r="L222" s="70"/>
      <c r="N222" s="73"/>
    </row>
    <row r="223" spans="1:14" ht="26.25" customHeight="1">
      <c r="A223" s="35" t="s">
        <v>2639</v>
      </c>
      <c r="B223" s="33" t="s">
        <v>2609</v>
      </c>
      <c r="C223" s="51" t="s">
        <v>2640</v>
      </c>
      <c r="D223" s="34" t="s">
        <v>356</v>
      </c>
      <c r="E223" s="34">
        <v>3599.59</v>
      </c>
      <c r="F223" s="79">
        <f t="shared" si="31"/>
        <v>3188.2993799822852</v>
      </c>
      <c r="G223" s="55"/>
      <c r="H223" s="55"/>
      <c r="I223" s="55"/>
      <c r="J223" s="55"/>
      <c r="K223" s="75"/>
      <c r="L223" s="70"/>
      <c r="N223" s="73"/>
    </row>
    <row r="224" spans="1:14" ht="26.25" customHeight="1">
      <c r="A224" s="72"/>
      <c r="B224" s="72"/>
      <c r="C224" s="72"/>
      <c r="D224" s="72"/>
      <c r="E224" s="72"/>
      <c r="F224" s="72"/>
      <c r="G224" s="72"/>
      <c r="H224" s="72"/>
      <c r="I224" s="72"/>
      <c r="J224" s="72"/>
      <c r="K224" s="70"/>
      <c r="L224" s="70"/>
    </row>
    <row r="225" spans="1:12" ht="26.25" customHeight="1">
      <c r="A225" s="29" t="s">
        <v>4</v>
      </c>
      <c r="B225" s="71" t="s">
        <v>39</v>
      </c>
      <c r="C225" s="71" t="s">
        <v>40</v>
      </c>
      <c r="D225" s="71" t="s">
        <v>41</v>
      </c>
      <c r="E225" s="71" t="s">
        <v>44</v>
      </c>
      <c r="F225" s="71" t="s">
        <v>45</v>
      </c>
      <c r="G225" s="70"/>
      <c r="H225" s="70"/>
      <c r="I225" s="70"/>
      <c r="J225" s="70"/>
      <c r="K225" s="70"/>
      <c r="L225" s="70"/>
    </row>
    <row r="226" spans="1:12" ht="26.25" customHeight="1">
      <c r="A226" s="35">
        <v>1</v>
      </c>
      <c r="B226" s="34" t="s">
        <v>2641</v>
      </c>
      <c r="C226" s="51" t="s">
        <v>2642</v>
      </c>
      <c r="D226" s="34" t="s">
        <v>882</v>
      </c>
      <c r="E226" s="34">
        <v>16.055</v>
      </c>
      <c r="F226" s="34">
        <f t="shared" ref="F226:F289" si="32">E226/1.129</f>
        <v>14.220549158547387</v>
      </c>
      <c r="G226" s="70"/>
      <c r="H226" s="70"/>
      <c r="I226" s="70"/>
      <c r="J226" s="70"/>
      <c r="K226" s="70"/>
      <c r="L226" s="70"/>
    </row>
    <row r="227" spans="1:12" ht="26.25" customHeight="1">
      <c r="A227" s="35">
        <v>2</v>
      </c>
      <c r="B227" s="34" t="s">
        <v>2641</v>
      </c>
      <c r="C227" s="51" t="s">
        <v>2643</v>
      </c>
      <c r="D227" s="34" t="s">
        <v>882</v>
      </c>
      <c r="E227" s="34">
        <v>20.349</v>
      </c>
      <c r="F227" s="34">
        <f t="shared" si="32"/>
        <v>18.023914968999115</v>
      </c>
      <c r="G227" s="70"/>
      <c r="H227" s="70"/>
      <c r="I227" s="70"/>
      <c r="J227" s="70"/>
      <c r="K227" s="70"/>
      <c r="L227" s="70"/>
    </row>
    <row r="228" spans="1:12" ht="26.25" customHeight="1">
      <c r="A228" s="35">
        <v>3</v>
      </c>
      <c r="B228" s="34" t="s">
        <v>2641</v>
      </c>
      <c r="C228" s="51" t="s">
        <v>2644</v>
      </c>
      <c r="D228" s="34" t="s">
        <v>882</v>
      </c>
      <c r="E228" s="34">
        <v>32.784500000000001</v>
      </c>
      <c r="F228" s="34">
        <f t="shared" si="32"/>
        <v>29.038529672276351</v>
      </c>
      <c r="G228" s="70"/>
      <c r="H228" s="70"/>
      <c r="I228" s="70"/>
      <c r="J228" s="70"/>
      <c r="K228" s="70"/>
      <c r="L228" s="70"/>
    </row>
    <row r="229" spans="1:12" ht="26.25" customHeight="1">
      <c r="A229" s="35">
        <v>4</v>
      </c>
      <c r="B229" s="34" t="s">
        <v>2641</v>
      </c>
      <c r="C229" s="51" t="s">
        <v>2645</v>
      </c>
      <c r="D229" s="34" t="s">
        <v>882</v>
      </c>
      <c r="E229" s="34">
        <v>47.481000000000002</v>
      </c>
      <c r="F229" s="34">
        <f t="shared" si="32"/>
        <v>42.055801594331271</v>
      </c>
      <c r="G229" s="70"/>
      <c r="H229" s="70"/>
      <c r="I229" s="70"/>
      <c r="J229" s="70"/>
      <c r="K229" s="70"/>
      <c r="L229" s="70"/>
    </row>
    <row r="230" spans="1:12" ht="26.25" customHeight="1">
      <c r="A230" s="35">
        <v>5</v>
      </c>
      <c r="B230" s="34" t="s">
        <v>2641</v>
      </c>
      <c r="C230" s="51" t="s">
        <v>2646</v>
      </c>
      <c r="D230" s="34" t="s">
        <v>882</v>
      </c>
      <c r="E230" s="34">
        <v>71.677499999999995</v>
      </c>
      <c r="F230" s="34">
        <f t="shared" si="32"/>
        <v>63.487599645704158</v>
      </c>
      <c r="G230" s="70"/>
      <c r="H230" s="70"/>
      <c r="I230" s="70"/>
      <c r="J230" s="70"/>
      <c r="K230" s="70"/>
      <c r="L230" s="70"/>
    </row>
    <row r="231" spans="1:12" ht="26.25" customHeight="1">
      <c r="A231" s="35">
        <v>6</v>
      </c>
      <c r="B231" s="34" t="s">
        <v>2641</v>
      </c>
      <c r="C231" s="51" t="s">
        <v>2647</v>
      </c>
      <c r="D231" s="34" t="s">
        <v>882</v>
      </c>
      <c r="E231" s="34">
        <v>87.837000000000003</v>
      </c>
      <c r="F231" s="34">
        <f t="shared" si="32"/>
        <v>77.800708591674052</v>
      </c>
      <c r="G231" s="70"/>
      <c r="H231" s="70"/>
      <c r="I231" s="70"/>
      <c r="J231" s="70"/>
      <c r="K231" s="70"/>
      <c r="L231" s="70"/>
    </row>
    <row r="232" spans="1:12" ht="26.25" customHeight="1">
      <c r="A232" s="35">
        <v>7</v>
      </c>
      <c r="B232" s="34" t="s">
        <v>2641</v>
      </c>
      <c r="C232" s="51" t="s">
        <v>2648</v>
      </c>
      <c r="D232" s="34" t="s">
        <v>882</v>
      </c>
      <c r="E232" s="34">
        <v>104.006</v>
      </c>
      <c r="F232" s="34">
        <f t="shared" si="32"/>
        <v>92.122232063773254</v>
      </c>
      <c r="G232" s="70"/>
      <c r="H232" s="70"/>
      <c r="I232" s="70"/>
      <c r="J232" s="70"/>
      <c r="K232" s="70"/>
      <c r="L232" s="70"/>
    </row>
    <row r="233" spans="1:12" ht="26.25" customHeight="1">
      <c r="A233" s="35">
        <v>8</v>
      </c>
      <c r="B233" s="34" t="s">
        <v>2641</v>
      </c>
      <c r="C233" s="51" t="s">
        <v>2649</v>
      </c>
      <c r="D233" s="34" t="s">
        <v>882</v>
      </c>
      <c r="E233" s="34">
        <v>118.446</v>
      </c>
      <c r="F233" s="34">
        <f t="shared" si="32"/>
        <v>104.91231178033658</v>
      </c>
      <c r="G233" s="70"/>
      <c r="H233" s="70"/>
      <c r="I233" s="70"/>
      <c r="J233" s="70"/>
      <c r="K233" s="70"/>
      <c r="L233" s="70"/>
    </row>
    <row r="234" spans="1:12" ht="26.25" customHeight="1">
      <c r="A234" s="35">
        <v>9</v>
      </c>
      <c r="B234" s="34" t="s">
        <v>2641</v>
      </c>
      <c r="C234" s="51" t="s">
        <v>2650</v>
      </c>
      <c r="D234" s="34" t="s">
        <v>882</v>
      </c>
      <c r="E234" s="34">
        <v>171.5035</v>
      </c>
      <c r="F234" s="34">
        <f t="shared" si="32"/>
        <v>151.90744021257751</v>
      </c>
      <c r="G234" s="70"/>
      <c r="H234" s="70"/>
      <c r="I234" s="70"/>
      <c r="J234" s="70"/>
      <c r="K234" s="70"/>
      <c r="L234" s="70"/>
    </row>
    <row r="235" spans="1:12" ht="26.25" customHeight="1">
      <c r="A235" s="35">
        <v>10</v>
      </c>
      <c r="B235" s="34" t="s">
        <v>2641</v>
      </c>
      <c r="C235" s="51" t="s">
        <v>2651</v>
      </c>
      <c r="D235" s="34" t="s">
        <v>882</v>
      </c>
      <c r="E235" s="34">
        <v>263.6345</v>
      </c>
      <c r="F235" s="34">
        <f t="shared" si="32"/>
        <v>233.51151461470329</v>
      </c>
      <c r="G235" s="70"/>
      <c r="H235" s="70"/>
      <c r="I235" s="70"/>
      <c r="J235" s="70"/>
      <c r="K235" s="70"/>
      <c r="L235" s="70"/>
    </row>
    <row r="236" spans="1:12" ht="26.25" customHeight="1">
      <c r="A236" s="35">
        <v>11</v>
      </c>
      <c r="B236" s="34" t="s">
        <v>2641</v>
      </c>
      <c r="C236" s="51" t="s">
        <v>2652</v>
      </c>
      <c r="D236" s="34" t="s">
        <v>882</v>
      </c>
      <c r="E236" s="34">
        <v>447.11750000000001</v>
      </c>
      <c r="F236" s="34">
        <f t="shared" si="32"/>
        <v>396.02967227635077</v>
      </c>
      <c r="G236" s="70"/>
      <c r="H236" s="70"/>
      <c r="I236" s="70"/>
      <c r="J236" s="70"/>
      <c r="K236" s="70"/>
      <c r="L236" s="70"/>
    </row>
    <row r="237" spans="1:12" ht="26.25" customHeight="1">
      <c r="A237" s="35">
        <v>12</v>
      </c>
      <c r="B237" s="34" t="s">
        <v>2641</v>
      </c>
      <c r="C237" s="51" t="s">
        <v>2653</v>
      </c>
      <c r="D237" s="34" t="s">
        <v>882</v>
      </c>
      <c r="E237" s="34">
        <v>714.20050000000003</v>
      </c>
      <c r="F237" s="34">
        <f t="shared" si="32"/>
        <v>632.59565987599649</v>
      </c>
      <c r="G237" s="70"/>
      <c r="H237" s="70"/>
      <c r="I237" s="70"/>
      <c r="J237" s="70"/>
      <c r="K237" s="70"/>
      <c r="L237" s="70"/>
    </row>
    <row r="238" spans="1:12" ht="26.25" customHeight="1">
      <c r="A238" s="35">
        <v>13</v>
      </c>
      <c r="B238" s="34" t="s">
        <v>2641</v>
      </c>
      <c r="C238" s="51" t="s">
        <v>2654</v>
      </c>
      <c r="D238" s="34" t="s">
        <v>882</v>
      </c>
      <c r="E238" s="34">
        <v>1282.2149999999999</v>
      </c>
      <c r="F238" s="34">
        <f t="shared" si="32"/>
        <v>1135.7085916740477</v>
      </c>
      <c r="G238" s="70"/>
      <c r="H238" s="70"/>
      <c r="I238" s="70"/>
      <c r="J238" s="70"/>
      <c r="K238" s="70"/>
      <c r="L238" s="70"/>
    </row>
    <row r="239" spans="1:12" ht="26.25" customHeight="1">
      <c r="A239" s="35">
        <v>14</v>
      </c>
      <c r="B239" s="34" t="s">
        <v>2641</v>
      </c>
      <c r="C239" s="51" t="s">
        <v>2655</v>
      </c>
      <c r="D239" s="34" t="s">
        <v>882</v>
      </c>
      <c r="E239" s="34">
        <v>1437.9960000000001</v>
      </c>
      <c r="F239" s="34">
        <f t="shared" si="32"/>
        <v>1273.6899911426042</v>
      </c>
      <c r="G239" s="70"/>
      <c r="H239" s="70"/>
      <c r="I239" s="70"/>
      <c r="J239" s="70"/>
      <c r="K239" s="70"/>
      <c r="L239" s="70"/>
    </row>
    <row r="240" spans="1:12" ht="26.25" customHeight="1">
      <c r="A240" s="35">
        <v>15</v>
      </c>
      <c r="B240" s="34" t="s">
        <v>2641</v>
      </c>
      <c r="C240" s="51" t="s">
        <v>2656</v>
      </c>
      <c r="D240" s="34" t="s">
        <v>882</v>
      </c>
      <c r="E240" s="34">
        <v>2133.0255000000002</v>
      </c>
      <c r="F240" s="34">
        <f t="shared" si="32"/>
        <v>1889.3051372896371</v>
      </c>
      <c r="G240" s="70"/>
      <c r="H240" s="70"/>
      <c r="I240" s="70"/>
      <c r="J240" s="70"/>
      <c r="K240" s="70"/>
      <c r="L240" s="70"/>
    </row>
    <row r="241" spans="1:12" ht="26.25" customHeight="1">
      <c r="A241" s="35">
        <v>16</v>
      </c>
      <c r="B241" s="34" t="s">
        <v>2657</v>
      </c>
      <c r="C241" s="34" t="s">
        <v>2658</v>
      </c>
      <c r="D241" s="34" t="s">
        <v>882</v>
      </c>
      <c r="E241" s="34">
        <v>81.852000000000004</v>
      </c>
      <c r="F241" s="34">
        <f t="shared" si="32"/>
        <v>72.499557130203726</v>
      </c>
      <c r="G241" s="70"/>
      <c r="H241" s="70"/>
      <c r="I241" s="70"/>
      <c r="J241" s="70"/>
      <c r="K241" s="70"/>
      <c r="L241" s="70"/>
    </row>
    <row r="242" spans="1:12" ht="26.25" customHeight="1">
      <c r="A242" s="35">
        <v>17</v>
      </c>
      <c r="B242" s="34" t="s">
        <v>2657</v>
      </c>
      <c r="C242" s="34" t="s">
        <v>2659</v>
      </c>
      <c r="D242" s="34" t="s">
        <v>882</v>
      </c>
      <c r="E242" s="34">
        <v>81.852000000000004</v>
      </c>
      <c r="F242" s="34">
        <f t="shared" si="32"/>
        <v>72.499557130203726</v>
      </c>
      <c r="G242" s="70"/>
      <c r="H242" s="70"/>
      <c r="I242" s="70"/>
      <c r="J242" s="70"/>
      <c r="K242" s="70"/>
      <c r="L242" s="70"/>
    </row>
    <row r="243" spans="1:12" ht="26.25" customHeight="1">
      <c r="A243" s="35">
        <v>18</v>
      </c>
      <c r="B243" s="34" t="s">
        <v>2657</v>
      </c>
      <c r="C243" s="34" t="s">
        <v>2660</v>
      </c>
      <c r="D243" s="34" t="s">
        <v>882</v>
      </c>
      <c r="E243" s="34">
        <v>81.852000000000004</v>
      </c>
      <c r="F243" s="34">
        <f t="shared" si="32"/>
        <v>72.499557130203726</v>
      </c>
      <c r="G243" s="70"/>
      <c r="H243" s="70"/>
      <c r="I243" s="70"/>
      <c r="J243" s="70"/>
      <c r="K243" s="70"/>
      <c r="L243" s="70"/>
    </row>
    <row r="244" spans="1:12" ht="26.25" customHeight="1">
      <c r="A244" s="35">
        <v>19</v>
      </c>
      <c r="B244" s="34" t="s">
        <v>2657</v>
      </c>
      <c r="C244" s="34" t="s">
        <v>2661</v>
      </c>
      <c r="D244" s="34" t="s">
        <v>882</v>
      </c>
      <c r="E244" s="34">
        <v>81.852000000000004</v>
      </c>
      <c r="F244" s="34">
        <f t="shared" si="32"/>
        <v>72.499557130203726</v>
      </c>
      <c r="G244" s="70"/>
      <c r="H244" s="70"/>
      <c r="I244" s="70"/>
      <c r="J244" s="70"/>
      <c r="K244" s="70"/>
      <c r="L244" s="70"/>
    </row>
    <row r="245" spans="1:12" ht="26.25" customHeight="1">
      <c r="A245" s="35">
        <v>20</v>
      </c>
      <c r="B245" s="34" t="s">
        <v>2657</v>
      </c>
      <c r="C245" s="34" t="s">
        <v>2662</v>
      </c>
      <c r="D245" s="34" t="s">
        <v>882</v>
      </c>
      <c r="E245" s="34">
        <v>142.44300000000001</v>
      </c>
      <c r="F245" s="34">
        <f t="shared" si="32"/>
        <v>126.16740478299381</v>
      </c>
      <c r="G245" s="70"/>
      <c r="H245" s="70"/>
      <c r="I245" s="70"/>
      <c r="J245" s="70"/>
      <c r="K245" s="70"/>
      <c r="L245" s="70"/>
    </row>
    <row r="246" spans="1:12" ht="26.25" customHeight="1">
      <c r="A246" s="35">
        <v>21</v>
      </c>
      <c r="B246" s="34" t="s">
        <v>2657</v>
      </c>
      <c r="C246" s="34" t="s">
        <v>2663</v>
      </c>
      <c r="D246" s="34" t="s">
        <v>882</v>
      </c>
      <c r="E246" s="34">
        <v>142.44300000000001</v>
      </c>
      <c r="F246" s="34">
        <f t="shared" si="32"/>
        <v>126.16740478299381</v>
      </c>
      <c r="G246" s="70"/>
      <c r="H246" s="70"/>
      <c r="I246" s="70"/>
      <c r="J246" s="70"/>
      <c r="K246" s="70"/>
      <c r="L246" s="70"/>
    </row>
    <row r="247" spans="1:12" ht="26.25" customHeight="1">
      <c r="A247" s="35">
        <v>22</v>
      </c>
      <c r="B247" s="34" t="s">
        <v>2657</v>
      </c>
      <c r="C247" s="34" t="s">
        <v>2664</v>
      </c>
      <c r="D247" s="34" t="s">
        <v>882</v>
      </c>
      <c r="E247" s="34">
        <v>217.05600000000001</v>
      </c>
      <c r="F247" s="34">
        <f t="shared" si="32"/>
        <v>192.25509300265722</v>
      </c>
      <c r="G247" s="70"/>
      <c r="H247" s="70"/>
      <c r="I247" s="70"/>
      <c r="J247" s="70"/>
      <c r="K247" s="70"/>
      <c r="L247" s="70"/>
    </row>
    <row r="248" spans="1:12" ht="26.25" customHeight="1">
      <c r="A248" s="35">
        <v>23</v>
      </c>
      <c r="B248" s="34" t="s">
        <v>2657</v>
      </c>
      <c r="C248" s="34" t="s">
        <v>2665</v>
      </c>
      <c r="D248" s="34" t="s">
        <v>882</v>
      </c>
      <c r="E248" s="34">
        <v>217.05600000000001</v>
      </c>
      <c r="F248" s="34">
        <f t="shared" si="32"/>
        <v>192.25509300265722</v>
      </c>
      <c r="G248" s="70"/>
      <c r="H248" s="70"/>
      <c r="I248" s="70"/>
      <c r="J248" s="70"/>
      <c r="K248" s="70"/>
      <c r="L248" s="70"/>
    </row>
    <row r="249" spans="1:12" ht="26.25" customHeight="1">
      <c r="A249" s="35">
        <v>24</v>
      </c>
      <c r="B249" s="34" t="s">
        <v>2657</v>
      </c>
      <c r="C249" s="34" t="s">
        <v>2666</v>
      </c>
      <c r="D249" s="34" t="s">
        <v>882</v>
      </c>
      <c r="E249" s="34">
        <v>352.71600000000001</v>
      </c>
      <c r="F249" s="34">
        <f t="shared" si="32"/>
        <v>312.41452612931801</v>
      </c>
      <c r="G249" s="70"/>
      <c r="H249" s="70"/>
      <c r="I249" s="70"/>
      <c r="J249" s="70"/>
      <c r="K249" s="70"/>
      <c r="L249" s="70"/>
    </row>
    <row r="250" spans="1:12" ht="26.25" customHeight="1">
      <c r="A250" s="35">
        <v>25</v>
      </c>
      <c r="B250" s="34" t="s">
        <v>2657</v>
      </c>
      <c r="C250" s="34" t="s">
        <v>2667</v>
      </c>
      <c r="D250" s="34" t="s">
        <v>882</v>
      </c>
      <c r="E250" s="34">
        <v>352.71600000000001</v>
      </c>
      <c r="F250" s="34">
        <f t="shared" si="32"/>
        <v>312.41452612931801</v>
      </c>
      <c r="G250" s="70"/>
      <c r="H250" s="70"/>
      <c r="I250" s="70"/>
      <c r="J250" s="70"/>
      <c r="K250" s="70"/>
      <c r="L250" s="70"/>
    </row>
    <row r="251" spans="1:12" ht="26.25" customHeight="1">
      <c r="A251" s="35">
        <v>26</v>
      </c>
      <c r="B251" s="34" t="s">
        <v>2657</v>
      </c>
      <c r="C251" s="34" t="s">
        <v>2668</v>
      </c>
      <c r="D251" s="34" t="s">
        <v>882</v>
      </c>
      <c r="E251" s="34">
        <v>345.09699999999998</v>
      </c>
      <c r="F251" s="34">
        <f t="shared" si="32"/>
        <v>305.66607617360495</v>
      </c>
      <c r="G251" s="70"/>
      <c r="H251" s="70"/>
      <c r="I251" s="70"/>
      <c r="J251" s="70"/>
      <c r="K251" s="70"/>
      <c r="L251" s="70"/>
    </row>
    <row r="252" spans="1:12" ht="26.25" customHeight="1">
      <c r="A252" s="35">
        <v>27</v>
      </c>
      <c r="B252" s="34" t="s">
        <v>2657</v>
      </c>
      <c r="C252" s="34" t="s">
        <v>2669</v>
      </c>
      <c r="D252" s="34" t="s">
        <v>882</v>
      </c>
      <c r="E252" s="34">
        <v>436.48700000000002</v>
      </c>
      <c r="F252" s="34">
        <f t="shared" si="32"/>
        <v>386.61381753764397</v>
      </c>
      <c r="G252" s="70"/>
      <c r="H252" s="70"/>
      <c r="I252" s="70"/>
      <c r="J252" s="70"/>
      <c r="K252" s="70"/>
      <c r="L252" s="70"/>
    </row>
    <row r="253" spans="1:12" ht="26.25" customHeight="1">
      <c r="A253" s="35">
        <v>28</v>
      </c>
      <c r="B253" s="34" t="s">
        <v>2657</v>
      </c>
      <c r="C253" s="34" t="s">
        <v>2670</v>
      </c>
      <c r="D253" s="34" t="s">
        <v>882</v>
      </c>
      <c r="E253" s="34">
        <v>647.21600000000001</v>
      </c>
      <c r="F253" s="34">
        <f t="shared" si="32"/>
        <v>573.26483613817538</v>
      </c>
      <c r="G253" s="70"/>
      <c r="H253" s="70"/>
      <c r="I253" s="70"/>
      <c r="J253" s="70"/>
      <c r="K253" s="70"/>
      <c r="L253" s="70"/>
    </row>
    <row r="254" spans="1:12" ht="26.25" customHeight="1">
      <c r="A254" s="35">
        <v>29</v>
      </c>
      <c r="B254" s="34" t="s">
        <v>2657</v>
      </c>
      <c r="C254" s="34" t="s">
        <v>2671</v>
      </c>
      <c r="D254" s="34" t="s">
        <v>882</v>
      </c>
      <c r="E254" s="34">
        <v>647.21600000000001</v>
      </c>
      <c r="F254" s="34">
        <f t="shared" si="32"/>
        <v>573.26483613817538</v>
      </c>
      <c r="G254" s="70"/>
      <c r="H254" s="70"/>
      <c r="I254" s="70"/>
      <c r="J254" s="70"/>
      <c r="K254" s="70"/>
      <c r="L254" s="70"/>
    </row>
    <row r="255" spans="1:12" ht="26.25" customHeight="1">
      <c r="A255" s="35">
        <v>30</v>
      </c>
      <c r="B255" s="34" t="s">
        <v>2657</v>
      </c>
      <c r="C255" s="34" t="s">
        <v>2672</v>
      </c>
      <c r="D255" s="34" t="s">
        <v>882</v>
      </c>
      <c r="E255" s="34">
        <v>1001.8035</v>
      </c>
      <c r="F255" s="34">
        <f t="shared" si="32"/>
        <v>887.337023914969</v>
      </c>
      <c r="G255" s="70"/>
      <c r="H255" s="70"/>
      <c r="I255" s="70"/>
      <c r="J255" s="70"/>
      <c r="K255" s="70"/>
      <c r="L255" s="70"/>
    </row>
    <row r="256" spans="1:12" ht="26.25" customHeight="1">
      <c r="A256" s="35">
        <v>31</v>
      </c>
      <c r="B256" s="34" t="s">
        <v>2657</v>
      </c>
      <c r="C256" s="34" t="s">
        <v>2673</v>
      </c>
      <c r="D256" s="34" t="s">
        <v>882</v>
      </c>
      <c r="E256" s="34">
        <v>1001.8035</v>
      </c>
      <c r="F256" s="34">
        <f t="shared" si="32"/>
        <v>887.337023914969</v>
      </c>
      <c r="G256" s="70"/>
      <c r="H256" s="70"/>
      <c r="I256" s="70"/>
      <c r="J256" s="70"/>
      <c r="K256" s="70"/>
      <c r="L256" s="70"/>
    </row>
    <row r="257" spans="1:12" ht="26.25" customHeight="1">
      <c r="A257" s="35">
        <v>32</v>
      </c>
      <c r="B257" s="34" t="s">
        <v>2657</v>
      </c>
      <c r="C257" s="34" t="s">
        <v>2674</v>
      </c>
      <c r="D257" s="34" t="s">
        <v>882</v>
      </c>
      <c r="E257" s="34">
        <v>1116.8389999999999</v>
      </c>
      <c r="F257" s="34">
        <f t="shared" si="32"/>
        <v>989.22852081488043</v>
      </c>
      <c r="G257" s="70"/>
      <c r="H257" s="70"/>
      <c r="I257" s="70"/>
      <c r="J257" s="70"/>
      <c r="K257" s="70"/>
      <c r="L257" s="70"/>
    </row>
    <row r="258" spans="1:12" ht="26.25" customHeight="1">
      <c r="A258" s="35">
        <v>33</v>
      </c>
      <c r="B258" s="34" t="s">
        <v>2657</v>
      </c>
      <c r="C258" s="34" t="s">
        <v>2675</v>
      </c>
      <c r="D258" s="34" t="s">
        <v>882</v>
      </c>
      <c r="E258" s="34">
        <v>1561.249</v>
      </c>
      <c r="F258" s="34">
        <f t="shared" si="32"/>
        <v>1382.8600531443756</v>
      </c>
      <c r="G258" s="70"/>
      <c r="H258" s="70"/>
      <c r="I258" s="70"/>
      <c r="J258" s="70"/>
      <c r="K258" s="70"/>
      <c r="L258" s="70"/>
    </row>
    <row r="259" spans="1:12" ht="26.25" customHeight="1">
      <c r="A259" s="35">
        <v>34</v>
      </c>
      <c r="B259" s="34" t="s">
        <v>2657</v>
      </c>
      <c r="C259" s="34" t="s">
        <v>2676</v>
      </c>
      <c r="D259" s="34" t="s">
        <v>882</v>
      </c>
      <c r="E259" s="34">
        <v>3559.0324999999998</v>
      </c>
      <c r="F259" s="34">
        <f t="shared" si="32"/>
        <v>3152.3759964570413</v>
      </c>
      <c r="G259" s="70"/>
      <c r="H259" s="70"/>
      <c r="I259" s="70"/>
      <c r="J259" s="70"/>
      <c r="K259" s="70"/>
      <c r="L259" s="70"/>
    </row>
    <row r="260" spans="1:12" ht="26.25" customHeight="1">
      <c r="A260" s="35">
        <v>35</v>
      </c>
      <c r="B260" s="34" t="s">
        <v>2677</v>
      </c>
      <c r="C260" s="51" t="s">
        <v>2651</v>
      </c>
      <c r="D260" s="34" t="s">
        <v>882</v>
      </c>
      <c r="E260" s="34">
        <v>633.08000000000004</v>
      </c>
      <c r="F260" s="34">
        <f t="shared" si="32"/>
        <v>560.74402125775021</v>
      </c>
      <c r="G260" s="70"/>
      <c r="H260" s="70"/>
      <c r="I260" s="70"/>
      <c r="J260" s="70"/>
      <c r="K260" s="70"/>
      <c r="L260" s="70"/>
    </row>
    <row r="261" spans="1:12" ht="26.25" customHeight="1">
      <c r="A261" s="35">
        <v>36</v>
      </c>
      <c r="B261" s="34" t="s">
        <v>2677</v>
      </c>
      <c r="C261" s="51" t="s">
        <v>2652</v>
      </c>
      <c r="D261" s="34" t="s">
        <v>882</v>
      </c>
      <c r="E261" s="34">
        <v>1114.4449999999999</v>
      </c>
      <c r="F261" s="34">
        <f t="shared" si="32"/>
        <v>987.10806023029227</v>
      </c>
      <c r="G261" s="70"/>
      <c r="H261" s="70"/>
      <c r="I261" s="70"/>
      <c r="J261" s="70"/>
      <c r="K261" s="70"/>
      <c r="L261" s="70"/>
    </row>
    <row r="262" spans="1:12" ht="26.25" customHeight="1">
      <c r="A262" s="35">
        <v>37</v>
      </c>
      <c r="B262" s="34" t="s">
        <v>2677</v>
      </c>
      <c r="C262" s="51" t="s">
        <v>2653</v>
      </c>
      <c r="D262" s="34" t="s">
        <v>882</v>
      </c>
      <c r="E262" s="34">
        <v>1785.5060000000001</v>
      </c>
      <c r="F262" s="34">
        <f t="shared" si="32"/>
        <v>1581.4933569530558</v>
      </c>
      <c r="G262" s="70"/>
      <c r="H262" s="70"/>
      <c r="I262" s="70"/>
      <c r="J262" s="70"/>
      <c r="K262" s="70"/>
      <c r="L262" s="70"/>
    </row>
    <row r="263" spans="1:12" ht="26.25" customHeight="1">
      <c r="A263" s="35">
        <v>38</v>
      </c>
      <c r="B263" s="34" t="s">
        <v>2677</v>
      </c>
      <c r="C263" s="51" t="s">
        <v>2656</v>
      </c>
      <c r="D263" s="34" t="s">
        <v>882</v>
      </c>
      <c r="E263" s="34">
        <v>6255.2749999999996</v>
      </c>
      <c r="F263" s="34">
        <f t="shared" si="32"/>
        <v>5540.5447298494237</v>
      </c>
      <c r="G263" s="70"/>
      <c r="H263" s="70"/>
      <c r="I263" s="70"/>
      <c r="J263" s="70"/>
      <c r="K263" s="70"/>
      <c r="L263" s="70"/>
    </row>
    <row r="264" spans="1:12" ht="26.25" customHeight="1">
      <c r="A264" s="35">
        <v>39</v>
      </c>
      <c r="B264" s="34" t="s">
        <v>2678</v>
      </c>
      <c r="C264" s="34" t="s">
        <v>2651</v>
      </c>
      <c r="D264" s="34" t="s">
        <v>882</v>
      </c>
      <c r="E264" s="34">
        <v>657.95100000000002</v>
      </c>
      <c r="F264" s="34">
        <f t="shared" si="32"/>
        <v>582.77325066430467</v>
      </c>
      <c r="G264" s="70"/>
      <c r="H264" s="70"/>
      <c r="I264" s="70"/>
      <c r="J264" s="70"/>
      <c r="K264" s="70"/>
      <c r="L264" s="70"/>
    </row>
    <row r="265" spans="1:12" ht="26.25" customHeight="1">
      <c r="A265" s="35">
        <v>40</v>
      </c>
      <c r="B265" s="34" t="s">
        <v>2678</v>
      </c>
      <c r="C265" s="34" t="s">
        <v>2652</v>
      </c>
      <c r="D265" s="34" t="s">
        <v>882</v>
      </c>
      <c r="E265" s="34">
        <v>1114.4449999999999</v>
      </c>
      <c r="F265" s="34">
        <f t="shared" si="32"/>
        <v>987.10806023029227</v>
      </c>
      <c r="G265" s="70"/>
      <c r="H265" s="70"/>
      <c r="I265" s="70"/>
      <c r="J265" s="70"/>
      <c r="K265" s="70"/>
      <c r="L265" s="70"/>
    </row>
    <row r="266" spans="1:12" ht="26.25" customHeight="1">
      <c r="A266" s="35">
        <v>41</v>
      </c>
      <c r="B266" s="34" t="s">
        <v>2678</v>
      </c>
      <c r="C266" s="34" t="s">
        <v>2653</v>
      </c>
      <c r="D266" s="34" t="s">
        <v>882</v>
      </c>
      <c r="E266" s="34">
        <v>2067.1145000000001</v>
      </c>
      <c r="F266" s="34">
        <f t="shared" si="32"/>
        <v>1830.9251550044289</v>
      </c>
      <c r="G266" s="70"/>
      <c r="H266" s="70"/>
      <c r="I266" s="70"/>
      <c r="J266" s="70"/>
      <c r="K266" s="70"/>
      <c r="L266" s="70"/>
    </row>
    <row r="267" spans="1:12" ht="26.25" customHeight="1">
      <c r="A267" s="35">
        <v>42</v>
      </c>
      <c r="B267" s="34" t="s">
        <v>2678</v>
      </c>
      <c r="C267" s="34" t="s">
        <v>2654</v>
      </c>
      <c r="D267" s="34" t="s">
        <v>882</v>
      </c>
      <c r="E267" s="34">
        <v>3355.3145</v>
      </c>
      <c r="F267" s="34">
        <f t="shared" si="32"/>
        <v>2971.9348981399467</v>
      </c>
      <c r="G267" s="70"/>
      <c r="H267" s="70"/>
      <c r="I267" s="70"/>
      <c r="J267" s="70"/>
      <c r="K267" s="70"/>
      <c r="L267" s="70"/>
    </row>
    <row r="268" spans="1:12" ht="26.25" customHeight="1">
      <c r="A268" s="35">
        <v>43</v>
      </c>
      <c r="B268" s="34" t="s">
        <v>2679</v>
      </c>
      <c r="C268" s="51" t="s">
        <v>2651</v>
      </c>
      <c r="D268" s="34" t="s">
        <v>882</v>
      </c>
      <c r="E268" s="34">
        <v>780.04499999999996</v>
      </c>
      <c r="F268" s="34">
        <f t="shared" si="32"/>
        <v>690.91674047829929</v>
      </c>
      <c r="G268" s="70"/>
      <c r="H268" s="70"/>
      <c r="I268" s="70"/>
      <c r="J268" s="70"/>
      <c r="K268" s="70"/>
      <c r="L268" s="70"/>
    </row>
    <row r="269" spans="1:12" ht="26.25" customHeight="1">
      <c r="A269" s="35">
        <v>44</v>
      </c>
      <c r="B269" s="34" t="s">
        <v>2679</v>
      </c>
      <c r="C269" s="51" t="s">
        <v>2652</v>
      </c>
      <c r="D269" s="34" t="s">
        <v>882</v>
      </c>
      <c r="E269" s="34">
        <v>1629.7249999999999</v>
      </c>
      <c r="F269" s="34">
        <f t="shared" si="32"/>
        <v>1443.5119574844994</v>
      </c>
      <c r="G269" s="70"/>
      <c r="H269" s="70"/>
      <c r="I269" s="70"/>
      <c r="J269" s="70"/>
      <c r="K269" s="70"/>
      <c r="L269" s="70"/>
    </row>
    <row r="270" spans="1:12" ht="26.25" customHeight="1">
      <c r="A270" s="35">
        <v>45</v>
      </c>
      <c r="B270" s="34" t="s">
        <v>2679</v>
      </c>
      <c r="C270" s="51" t="s">
        <v>2653</v>
      </c>
      <c r="D270" s="34" t="s">
        <v>882</v>
      </c>
      <c r="E270" s="34">
        <v>2212.1129999999998</v>
      </c>
      <c r="F270" s="34">
        <f t="shared" si="32"/>
        <v>1959.356067316209</v>
      </c>
      <c r="G270" s="70"/>
      <c r="H270" s="70"/>
      <c r="I270" s="70"/>
      <c r="J270" s="70"/>
      <c r="K270" s="70"/>
      <c r="L270" s="70"/>
    </row>
    <row r="271" spans="1:12" ht="26.25" customHeight="1">
      <c r="A271" s="35">
        <v>46</v>
      </c>
      <c r="B271" s="34" t="s">
        <v>2679</v>
      </c>
      <c r="C271" s="51" t="s">
        <v>2654</v>
      </c>
      <c r="D271" s="34" t="s">
        <v>882</v>
      </c>
      <c r="E271" s="34">
        <v>4026.3850000000002</v>
      </c>
      <c r="F271" s="34">
        <f t="shared" si="32"/>
        <v>3566.3286093888401</v>
      </c>
      <c r="G271" s="70"/>
      <c r="H271" s="70"/>
      <c r="I271" s="70"/>
      <c r="J271" s="70"/>
      <c r="K271" s="70"/>
      <c r="L271" s="70"/>
    </row>
    <row r="272" spans="1:12" ht="26.25" customHeight="1">
      <c r="A272" s="35">
        <v>47</v>
      </c>
      <c r="B272" s="34" t="s">
        <v>2680</v>
      </c>
      <c r="C272" s="34" t="s">
        <v>2666</v>
      </c>
      <c r="D272" s="34" t="s">
        <v>882</v>
      </c>
      <c r="E272" s="34">
        <v>725.78099999999995</v>
      </c>
      <c r="F272" s="34">
        <f t="shared" si="32"/>
        <v>642.85296722763508</v>
      </c>
      <c r="G272" s="70"/>
      <c r="H272" s="70"/>
      <c r="I272" s="70"/>
      <c r="J272" s="70"/>
      <c r="K272" s="70"/>
      <c r="L272" s="70"/>
    </row>
    <row r="273" spans="1:12" ht="26.25" customHeight="1">
      <c r="A273" s="35">
        <v>48</v>
      </c>
      <c r="B273" s="34" t="s">
        <v>2680</v>
      </c>
      <c r="C273" s="34" t="s">
        <v>2667</v>
      </c>
      <c r="D273" s="34" t="s">
        <v>882</v>
      </c>
      <c r="E273" s="34">
        <v>725.78099999999995</v>
      </c>
      <c r="F273" s="34">
        <f t="shared" si="32"/>
        <v>642.85296722763508</v>
      </c>
      <c r="G273" s="70"/>
      <c r="H273" s="70"/>
      <c r="I273" s="70"/>
      <c r="J273" s="70"/>
      <c r="K273" s="70"/>
      <c r="L273" s="70"/>
    </row>
    <row r="274" spans="1:12" ht="26.25" customHeight="1">
      <c r="A274" s="35">
        <v>49</v>
      </c>
      <c r="B274" s="34" t="s">
        <v>2680</v>
      </c>
      <c r="C274" s="34" t="s">
        <v>2668</v>
      </c>
      <c r="D274" s="34" t="s">
        <v>882</v>
      </c>
      <c r="E274" s="34">
        <v>725.78099999999995</v>
      </c>
      <c r="F274" s="34">
        <f t="shared" si="32"/>
        <v>642.85296722763508</v>
      </c>
      <c r="G274" s="70"/>
      <c r="H274" s="70"/>
      <c r="I274" s="70"/>
      <c r="J274" s="70"/>
      <c r="K274" s="70"/>
      <c r="L274" s="70"/>
    </row>
    <row r="275" spans="1:12" ht="26.25" customHeight="1">
      <c r="A275" s="35">
        <v>50</v>
      </c>
      <c r="B275" s="34" t="s">
        <v>2680</v>
      </c>
      <c r="C275" s="34" t="s">
        <v>2681</v>
      </c>
      <c r="D275" s="34" t="s">
        <v>882</v>
      </c>
      <c r="E275" s="34">
        <v>1629.7249999999999</v>
      </c>
      <c r="F275" s="34">
        <f t="shared" si="32"/>
        <v>1443.5119574844994</v>
      </c>
      <c r="G275" s="70"/>
      <c r="H275" s="70"/>
      <c r="I275" s="70"/>
      <c r="J275" s="70"/>
      <c r="K275" s="70"/>
      <c r="L275" s="70"/>
    </row>
    <row r="276" spans="1:12" ht="26.25" customHeight="1">
      <c r="A276" s="35">
        <v>51</v>
      </c>
      <c r="B276" s="34" t="s">
        <v>2680</v>
      </c>
      <c r="C276" s="34" t="s">
        <v>2670</v>
      </c>
      <c r="D276" s="34" t="s">
        <v>882</v>
      </c>
      <c r="E276" s="34">
        <v>1629.7249999999999</v>
      </c>
      <c r="F276" s="34">
        <f t="shared" si="32"/>
        <v>1443.5119574844994</v>
      </c>
      <c r="G276" s="70"/>
      <c r="H276" s="70"/>
      <c r="I276" s="70"/>
      <c r="J276" s="70"/>
      <c r="K276" s="70"/>
      <c r="L276" s="70"/>
    </row>
    <row r="277" spans="1:12" ht="26.25" customHeight="1">
      <c r="A277" s="35">
        <v>52</v>
      </c>
      <c r="B277" s="34" t="s">
        <v>2680</v>
      </c>
      <c r="C277" s="34" t="s">
        <v>2671</v>
      </c>
      <c r="D277" s="34" t="s">
        <v>882</v>
      </c>
      <c r="E277" s="34">
        <v>1629.7249999999999</v>
      </c>
      <c r="F277" s="34">
        <f t="shared" si="32"/>
        <v>1443.5119574844994</v>
      </c>
      <c r="G277" s="70"/>
      <c r="H277" s="70"/>
      <c r="I277" s="70"/>
      <c r="J277" s="70"/>
      <c r="K277" s="70"/>
      <c r="L277" s="70"/>
    </row>
    <row r="278" spans="1:12" ht="26.25" customHeight="1">
      <c r="A278" s="35">
        <v>53</v>
      </c>
      <c r="B278" s="34" t="s">
        <v>2680</v>
      </c>
      <c r="C278" s="34" t="s">
        <v>2672</v>
      </c>
      <c r="D278" s="34" t="s">
        <v>882</v>
      </c>
      <c r="E278" s="34">
        <v>2204.9214999999999</v>
      </c>
      <c r="F278" s="34">
        <f t="shared" si="32"/>
        <v>1952.9862710363152</v>
      </c>
      <c r="G278" s="70"/>
      <c r="H278" s="70"/>
      <c r="I278" s="70"/>
      <c r="J278" s="70"/>
      <c r="K278" s="70"/>
      <c r="L278" s="70"/>
    </row>
    <row r="279" spans="1:12" ht="26.25" customHeight="1">
      <c r="A279" s="35">
        <v>54</v>
      </c>
      <c r="B279" s="34" t="s">
        <v>2680</v>
      </c>
      <c r="C279" s="34" t="s">
        <v>2673</v>
      </c>
      <c r="D279" s="34" t="s">
        <v>882</v>
      </c>
      <c r="E279" s="34">
        <v>2204.9214999999999</v>
      </c>
      <c r="F279" s="34">
        <f t="shared" si="32"/>
        <v>1952.9862710363152</v>
      </c>
      <c r="G279" s="70"/>
      <c r="H279" s="70"/>
      <c r="I279" s="70"/>
      <c r="J279" s="70"/>
      <c r="K279" s="70"/>
      <c r="L279" s="70"/>
    </row>
    <row r="280" spans="1:12" ht="26.25" customHeight="1">
      <c r="A280" s="35">
        <v>55</v>
      </c>
      <c r="B280" s="34" t="s">
        <v>2682</v>
      </c>
      <c r="C280" s="51" t="s">
        <v>2642</v>
      </c>
      <c r="D280" s="34" t="s">
        <v>882</v>
      </c>
      <c r="E280" s="34">
        <v>20.301500000000001</v>
      </c>
      <c r="F280" s="34">
        <f t="shared" si="32"/>
        <v>17.981842338352525</v>
      </c>
      <c r="G280" s="70"/>
      <c r="H280" s="70"/>
      <c r="I280" s="70"/>
      <c r="J280" s="70"/>
      <c r="K280" s="70"/>
      <c r="L280" s="70"/>
    </row>
    <row r="281" spans="1:12" ht="26.25" customHeight="1">
      <c r="A281" s="35">
        <v>56</v>
      </c>
      <c r="B281" s="34" t="s">
        <v>2682</v>
      </c>
      <c r="C281" s="51" t="s">
        <v>2643</v>
      </c>
      <c r="D281" s="34" t="s">
        <v>882</v>
      </c>
      <c r="E281" s="34">
        <v>26.675999999999998</v>
      </c>
      <c r="F281" s="34">
        <f t="shared" si="32"/>
        <v>23.627989371124887</v>
      </c>
      <c r="G281" s="70"/>
      <c r="H281" s="70"/>
      <c r="I281" s="70"/>
      <c r="J281" s="70"/>
      <c r="K281" s="70"/>
      <c r="L281" s="70"/>
    </row>
    <row r="282" spans="1:12" ht="26.25" customHeight="1">
      <c r="A282" s="35">
        <v>57</v>
      </c>
      <c r="B282" s="34" t="s">
        <v>2682</v>
      </c>
      <c r="C282" s="51" t="s">
        <v>2644</v>
      </c>
      <c r="D282" s="34" t="s">
        <v>882</v>
      </c>
      <c r="E282" s="34">
        <v>41.828499999999998</v>
      </c>
      <c r="F282" s="34">
        <f t="shared" si="32"/>
        <v>37.049158547387066</v>
      </c>
      <c r="G282" s="70"/>
      <c r="H282" s="70"/>
      <c r="I282" s="70"/>
      <c r="J282" s="70"/>
      <c r="K282" s="70"/>
      <c r="L282" s="70"/>
    </row>
    <row r="283" spans="1:12" ht="26.25" customHeight="1">
      <c r="A283" s="35">
        <v>58</v>
      </c>
      <c r="B283" s="34" t="s">
        <v>2682</v>
      </c>
      <c r="C283" s="51" t="s">
        <v>2645</v>
      </c>
      <c r="D283" s="34" t="s">
        <v>882</v>
      </c>
      <c r="E283" s="34">
        <v>58.786000000000001</v>
      </c>
      <c r="F283" s="34">
        <f t="shared" si="32"/>
        <v>52.069087688219668</v>
      </c>
      <c r="G283" s="70"/>
      <c r="H283" s="70"/>
      <c r="I283" s="70"/>
      <c r="J283" s="70"/>
      <c r="K283" s="70"/>
      <c r="L283" s="70"/>
    </row>
    <row r="284" spans="1:12" ht="26.25" customHeight="1">
      <c r="A284" s="35">
        <v>59</v>
      </c>
      <c r="B284" s="34" t="s">
        <v>2682</v>
      </c>
      <c r="C284" s="51" t="s">
        <v>2646</v>
      </c>
      <c r="D284" s="34" t="s">
        <v>882</v>
      </c>
      <c r="E284" s="34">
        <v>74.613</v>
      </c>
      <c r="F284" s="34">
        <f t="shared" si="32"/>
        <v>66.08768821966342</v>
      </c>
      <c r="G284" s="70"/>
      <c r="H284" s="70"/>
      <c r="I284" s="70"/>
      <c r="J284" s="70"/>
      <c r="K284" s="70"/>
      <c r="L284" s="70"/>
    </row>
    <row r="285" spans="1:12" ht="26.25" customHeight="1">
      <c r="A285" s="35">
        <v>60</v>
      </c>
      <c r="B285" s="34" t="s">
        <v>2682</v>
      </c>
      <c r="C285" s="51" t="s">
        <v>2647</v>
      </c>
      <c r="D285" s="34" t="s">
        <v>882</v>
      </c>
      <c r="E285" s="34">
        <v>114.18049999999999</v>
      </c>
      <c r="F285" s="34">
        <f t="shared" si="32"/>
        <v>101.1341895482728</v>
      </c>
      <c r="G285" s="70"/>
      <c r="H285" s="70"/>
      <c r="I285" s="70"/>
      <c r="J285" s="70"/>
      <c r="K285" s="70"/>
      <c r="L285" s="70"/>
    </row>
    <row r="286" spans="1:12" ht="26.25" customHeight="1">
      <c r="A286" s="35">
        <v>61</v>
      </c>
      <c r="B286" s="34" t="s">
        <v>2682</v>
      </c>
      <c r="C286" s="51" t="s">
        <v>2648</v>
      </c>
      <c r="D286" s="34" t="s">
        <v>882</v>
      </c>
      <c r="E286" s="34">
        <v>153.74799999999999</v>
      </c>
      <c r="F286" s="34">
        <f t="shared" si="32"/>
        <v>136.18069087688218</v>
      </c>
      <c r="G286" s="70"/>
      <c r="H286" s="70"/>
      <c r="I286" s="70"/>
      <c r="J286" s="70"/>
      <c r="K286" s="70"/>
      <c r="L286" s="70"/>
    </row>
    <row r="287" spans="1:12" ht="26.25" customHeight="1">
      <c r="A287" s="35">
        <v>62</v>
      </c>
      <c r="B287" s="34" t="s">
        <v>2682</v>
      </c>
      <c r="C287" s="51" t="s">
        <v>2649</v>
      </c>
      <c r="D287" s="34" t="s">
        <v>882</v>
      </c>
      <c r="E287" s="34">
        <v>162.792</v>
      </c>
      <c r="F287" s="34">
        <f t="shared" si="32"/>
        <v>144.19131975199292</v>
      </c>
      <c r="G287" s="70"/>
      <c r="H287" s="70"/>
      <c r="I287" s="70"/>
      <c r="J287" s="70"/>
      <c r="K287" s="70"/>
      <c r="L287" s="70"/>
    </row>
    <row r="288" spans="1:12" ht="26.25" customHeight="1">
      <c r="A288" s="35">
        <v>63</v>
      </c>
      <c r="B288" s="34" t="s">
        <v>2682</v>
      </c>
      <c r="C288" s="51" t="s">
        <v>2650</v>
      </c>
      <c r="D288" s="34" t="s">
        <v>882</v>
      </c>
      <c r="E288" s="34">
        <v>212.53399999999999</v>
      </c>
      <c r="F288" s="34">
        <f t="shared" si="32"/>
        <v>188.24977856510185</v>
      </c>
      <c r="G288" s="70"/>
      <c r="H288" s="70"/>
      <c r="I288" s="70"/>
      <c r="J288" s="70"/>
      <c r="K288" s="70"/>
      <c r="L288" s="70"/>
    </row>
    <row r="289" spans="1:12" ht="26.25" customHeight="1">
      <c r="A289" s="35">
        <v>64</v>
      </c>
      <c r="B289" s="34" t="s">
        <v>2682</v>
      </c>
      <c r="C289" s="51" t="s">
        <v>2651</v>
      </c>
      <c r="D289" s="34" t="s">
        <v>882</v>
      </c>
      <c r="E289" s="34">
        <v>334.62799999999999</v>
      </c>
      <c r="F289" s="34">
        <f t="shared" si="32"/>
        <v>296.39326837909653</v>
      </c>
      <c r="G289" s="70"/>
      <c r="H289" s="70"/>
      <c r="I289" s="70"/>
      <c r="J289" s="70"/>
      <c r="K289" s="70"/>
      <c r="L289" s="70"/>
    </row>
    <row r="290" spans="1:12" ht="26.25" customHeight="1">
      <c r="A290" s="35">
        <v>65</v>
      </c>
      <c r="B290" s="34" t="s">
        <v>2682</v>
      </c>
      <c r="C290" s="51" t="s">
        <v>2652</v>
      </c>
      <c r="D290" s="34" t="s">
        <v>882</v>
      </c>
      <c r="E290" s="34">
        <v>572.80250000000001</v>
      </c>
      <c r="F290" s="34">
        <f>E290/1.129</f>
        <v>507.35385296722762</v>
      </c>
      <c r="G290" s="70"/>
      <c r="H290" s="70"/>
      <c r="I290" s="70"/>
      <c r="J290" s="70"/>
      <c r="K290" s="70"/>
      <c r="L290" s="70"/>
    </row>
    <row r="291" spans="1:12" ht="26.25" customHeight="1">
      <c r="A291" s="35">
        <v>66</v>
      </c>
      <c r="B291" s="34" t="s">
        <v>2682</v>
      </c>
      <c r="C291" s="51" t="s">
        <v>2653</v>
      </c>
      <c r="D291" s="34" t="s">
        <v>882</v>
      </c>
      <c r="E291" s="34">
        <v>953.86649999999997</v>
      </c>
      <c r="F291" s="34">
        <f>E291/1.129</f>
        <v>844.87732506643044</v>
      </c>
      <c r="G291" s="70"/>
      <c r="H291" s="70"/>
      <c r="I291" s="70"/>
      <c r="J291" s="70"/>
      <c r="K291" s="70"/>
      <c r="L291" s="70"/>
    </row>
    <row r="292" spans="1:12" ht="26.25" customHeight="1">
      <c r="A292" s="35">
        <v>67</v>
      </c>
      <c r="B292" s="34" t="s">
        <v>2682</v>
      </c>
      <c r="C292" s="51" t="s">
        <v>2654</v>
      </c>
      <c r="D292" s="34" t="s">
        <v>882</v>
      </c>
      <c r="E292" s="34">
        <v>1150.393</v>
      </c>
      <c r="F292" s="34">
        <f>E292/1.129</f>
        <v>1018.9486271036316</v>
      </c>
      <c r="G292" s="70"/>
      <c r="H292" s="70"/>
      <c r="I292" s="70"/>
      <c r="J292" s="70"/>
      <c r="K292" s="70"/>
      <c r="L292" s="70"/>
    </row>
    <row r="293" spans="1:12" ht="26.25" customHeight="1">
      <c r="A293" s="66">
        <v>68</v>
      </c>
      <c r="B293" s="62" t="s">
        <v>2682</v>
      </c>
      <c r="C293" s="51" t="s">
        <v>2655</v>
      </c>
      <c r="D293" s="34" t="s">
        <v>882</v>
      </c>
      <c r="E293" s="34">
        <v>1394.8565000000001</v>
      </c>
      <c r="F293" s="34">
        <f>E293/1.129</f>
        <v>1235.4796279893712</v>
      </c>
      <c r="G293" s="70"/>
      <c r="H293" s="70"/>
      <c r="I293" s="70"/>
      <c r="J293" s="70"/>
      <c r="K293" s="70"/>
      <c r="L293" s="70"/>
    </row>
    <row r="294" spans="1:12" ht="26.25" customHeight="1">
      <c r="A294" s="50">
        <v>69</v>
      </c>
      <c r="B294" s="53" t="s">
        <v>2682</v>
      </c>
      <c r="C294" s="51" t="s">
        <v>2656</v>
      </c>
      <c r="D294" s="34" t="s">
        <v>882</v>
      </c>
      <c r="E294" s="34">
        <v>1722.3309999999999</v>
      </c>
      <c r="F294" s="34">
        <f>E294/1.129</f>
        <v>1525.5367581930911</v>
      </c>
      <c r="G294" s="70"/>
      <c r="H294" s="70"/>
      <c r="I294" s="70"/>
      <c r="J294" s="70"/>
      <c r="K294" s="70"/>
      <c r="L294" s="70"/>
    </row>
    <row r="295" spans="1:12" ht="24" customHeight="1"/>
    <row r="296" spans="1:12" ht="24" customHeight="1"/>
    <row r="297" spans="1:12" ht="24" customHeight="1"/>
    <row r="298" spans="1:12" ht="24" customHeight="1"/>
    <row r="299" spans="1:12" ht="24" customHeight="1"/>
    <row r="300" spans="1:12" ht="24" customHeight="1"/>
    <row r="301" spans="1:12" ht="24" customHeight="1"/>
    <row r="302" spans="1:12" ht="24" customHeight="1"/>
    <row r="303" spans="1:12" ht="24" customHeight="1"/>
    <row r="304" spans="1:12" ht="24" customHeight="1"/>
    <row r="305" ht="24" customHeight="1"/>
  </sheetData>
  <sheetProtection password="CF7A" sheet="1" objects="1" scenarios="1"/>
  <mergeCells count="143">
    <mergeCell ref="E24:L24"/>
    <mergeCell ref="M24:N24"/>
    <mergeCell ref="E25:F25"/>
    <mergeCell ref="G25:H25"/>
    <mergeCell ref="I25:J25"/>
    <mergeCell ref="K25:L25"/>
    <mergeCell ref="M25:N25"/>
    <mergeCell ref="A1:N1"/>
    <mergeCell ref="E2:J2"/>
    <mergeCell ref="K2:L2"/>
    <mergeCell ref="E3:F3"/>
    <mergeCell ref="G3:H3"/>
    <mergeCell ref="I3:J3"/>
    <mergeCell ref="K3:L3"/>
    <mergeCell ref="E46:N46"/>
    <mergeCell ref="E47:F47"/>
    <mergeCell ref="G47:H47"/>
    <mergeCell ref="I47:J47"/>
    <mergeCell ref="K47:L47"/>
    <mergeCell ref="M47:N47"/>
    <mergeCell ref="E33:N33"/>
    <mergeCell ref="E34:F34"/>
    <mergeCell ref="G34:H34"/>
    <mergeCell ref="I34:J34"/>
    <mergeCell ref="K34:L34"/>
    <mergeCell ref="M34:N34"/>
    <mergeCell ref="K86:L86"/>
    <mergeCell ref="E71:F71"/>
    <mergeCell ref="G71:H71"/>
    <mergeCell ref="I71:J71"/>
    <mergeCell ref="E78:J78"/>
    <mergeCell ref="E79:F79"/>
    <mergeCell ref="G79:H79"/>
    <mergeCell ref="I79:J79"/>
    <mergeCell ref="E54:J54"/>
    <mergeCell ref="E55:F55"/>
    <mergeCell ref="G55:H55"/>
    <mergeCell ref="I55:J55"/>
    <mergeCell ref="E70:J70"/>
    <mergeCell ref="A107:A109"/>
    <mergeCell ref="A124:A126"/>
    <mergeCell ref="A139:A141"/>
    <mergeCell ref="A150:A152"/>
    <mergeCell ref="A163:A165"/>
    <mergeCell ref="E183:F183"/>
    <mergeCell ref="G183:H183"/>
    <mergeCell ref="I183:J183"/>
    <mergeCell ref="K183:L183"/>
    <mergeCell ref="I164:J164"/>
    <mergeCell ref="E172:H172"/>
    <mergeCell ref="E173:F173"/>
    <mergeCell ref="G173:H173"/>
    <mergeCell ref="E182:F182"/>
    <mergeCell ref="E150:H150"/>
    <mergeCell ref="E151:F151"/>
    <mergeCell ref="G151:H151"/>
    <mergeCell ref="E163:F163"/>
    <mergeCell ref="E164:F164"/>
    <mergeCell ref="E125:F125"/>
    <mergeCell ref="G125:H125"/>
    <mergeCell ref="E139:J139"/>
    <mergeCell ref="E140:F140"/>
    <mergeCell ref="G140:H140"/>
    <mergeCell ref="A172:A174"/>
    <mergeCell ref="A182:A184"/>
    <mergeCell ref="A190:A192"/>
    <mergeCell ref="B2:B4"/>
    <mergeCell ref="B24:B26"/>
    <mergeCell ref="B33:B35"/>
    <mergeCell ref="B46:B48"/>
    <mergeCell ref="B54:B56"/>
    <mergeCell ref="B70:B72"/>
    <mergeCell ref="B78:B80"/>
    <mergeCell ref="B85:B87"/>
    <mergeCell ref="B107:B109"/>
    <mergeCell ref="B124:B126"/>
    <mergeCell ref="B139:B141"/>
    <mergeCell ref="B150:B152"/>
    <mergeCell ref="B163:B165"/>
    <mergeCell ref="A2:A4"/>
    <mergeCell ref="A24:A26"/>
    <mergeCell ref="A33:A35"/>
    <mergeCell ref="A46:A48"/>
    <mergeCell ref="A54:A56"/>
    <mergeCell ref="A70:A72"/>
    <mergeCell ref="A78:A80"/>
    <mergeCell ref="A85:A87"/>
    <mergeCell ref="B172:B174"/>
    <mergeCell ref="B182:B184"/>
    <mergeCell ref="B190:B192"/>
    <mergeCell ref="C2:C4"/>
    <mergeCell ref="C24:C26"/>
    <mergeCell ref="C33:C35"/>
    <mergeCell ref="C46:C48"/>
    <mergeCell ref="C54:C56"/>
    <mergeCell ref="C70:C72"/>
    <mergeCell ref="C78:C80"/>
    <mergeCell ref="C85:C87"/>
    <mergeCell ref="C107:C109"/>
    <mergeCell ref="C124:C126"/>
    <mergeCell ref="C139:C141"/>
    <mergeCell ref="C150:C152"/>
    <mergeCell ref="C163:C165"/>
    <mergeCell ref="C172:C174"/>
    <mergeCell ref="C182:C184"/>
    <mergeCell ref="C190:C192"/>
    <mergeCell ref="D2:D4"/>
    <mergeCell ref="D24:D26"/>
    <mergeCell ref="D33:D35"/>
    <mergeCell ref="D46:D48"/>
    <mergeCell ref="D54:D56"/>
    <mergeCell ref="D70:D72"/>
    <mergeCell ref="D78:D80"/>
    <mergeCell ref="D85:D87"/>
    <mergeCell ref="D107:D109"/>
    <mergeCell ref="D124:D126"/>
    <mergeCell ref="D139:D141"/>
    <mergeCell ref="D150:D152"/>
    <mergeCell ref="D163:D165"/>
    <mergeCell ref="D172:D174"/>
    <mergeCell ref="D182:D184"/>
    <mergeCell ref="D190:D192"/>
    <mergeCell ref="N172:N174"/>
    <mergeCell ref="M2:N3"/>
    <mergeCell ref="K78:L79"/>
    <mergeCell ref="I124:J125"/>
    <mergeCell ref="G163:H164"/>
    <mergeCell ref="K54:L55"/>
    <mergeCell ref="K70:L71"/>
    <mergeCell ref="E191:F191"/>
    <mergeCell ref="G191:H191"/>
    <mergeCell ref="I191:J191"/>
    <mergeCell ref="E190:F190"/>
    <mergeCell ref="I140:J140"/>
    <mergeCell ref="E107:J107"/>
    <mergeCell ref="E108:F108"/>
    <mergeCell ref="G108:H108"/>
    <mergeCell ref="I108:J108"/>
    <mergeCell ref="E124:H124"/>
    <mergeCell ref="E85:L85"/>
    <mergeCell ref="E86:F86"/>
    <mergeCell ref="G86:H86"/>
    <mergeCell ref="I86:J86"/>
  </mergeCells>
  <phoneticPr fontId="31" type="noConversion"/>
  <pageMargins left="0.75" right="0.75" top="1" bottom="1" header="0.5" footer="0.5"/>
  <pageSetup paperSize="9" scale="90" orientation="portrait" verticalDpi="0"/>
</worksheet>
</file>

<file path=xl/worksheets/sheet11.xml><?xml version="1.0" encoding="utf-8"?>
<worksheet xmlns="http://schemas.openxmlformats.org/spreadsheetml/2006/main" xmlns:r="http://schemas.openxmlformats.org/officeDocument/2006/relationships">
  <sheetPr published="0" enableFormatConditionsCalculation="0">
    <tabColor rgb="FFFF0000"/>
  </sheetPr>
  <dimension ref="A1:G15"/>
  <sheetViews>
    <sheetView workbookViewId="0">
      <selection activeCell="C8" sqref="C8"/>
    </sheetView>
  </sheetViews>
  <sheetFormatPr defaultColWidth="9.140625" defaultRowHeight="12.75" customHeight="1"/>
  <cols>
    <col min="1" max="1" width="8.28515625" customWidth="1"/>
    <col min="2" max="2" width="17.42578125" customWidth="1"/>
    <col min="3" max="3" width="26.42578125" customWidth="1"/>
    <col min="4" max="4" width="15.5703125" customWidth="1"/>
    <col min="5" max="5" width="16" customWidth="1"/>
    <col min="6" max="6" width="15.42578125" customWidth="1"/>
    <col min="7" max="7" width="17.5703125" customWidth="1"/>
  </cols>
  <sheetData>
    <row r="1" spans="1:7" ht="38.25" customHeight="1">
      <c r="A1" s="377" t="s">
        <v>2683</v>
      </c>
      <c r="B1" s="377"/>
      <c r="C1" s="377"/>
      <c r="D1" s="377"/>
      <c r="E1" s="377"/>
      <c r="F1" s="377"/>
      <c r="G1" s="377"/>
    </row>
    <row r="2" spans="1:7" ht="77.25" customHeight="1">
      <c r="A2" s="378" t="s">
        <v>2684</v>
      </c>
      <c r="B2" s="378"/>
      <c r="C2" s="378"/>
      <c r="D2" s="378"/>
      <c r="E2" s="378"/>
      <c r="F2" s="378"/>
      <c r="G2" s="378"/>
    </row>
    <row r="3" spans="1:7" ht="30" customHeight="1">
      <c r="A3" s="21" t="s">
        <v>4</v>
      </c>
      <c r="B3" s="21" t="s">
        <v>2685</v>
      </c>
      <c r="C3" s="21" t="s">
        <v>40</v>
      </c>
      <c r="D3" s="21" t="s">
        <v>41</v>
      </c>
      <c r="E3" s="22">
        <v>46082</v>
      </c>
      <c r="F3" s="22">
        <v>46113</v>
      </c>
      <c r="G3" s="23" t="s">
        <v>2686</v>
      </c>
    </row>
    <row r="4" spans="1:7" ht="30" customHeight="1">
      <c r="A4" s="24">
        <v>1</v>
      </c>
      <c r="B4" s="24" t="s">
        <v>2687</v>
      </c>
      <c r="C4" s="24" t="s">
        <v>2688</v>
      </c>
      <c r="D4" s="24" t="s">
        <v>2689</v>
      </c>
      <c r="E4" s="25">
        <v>3350</v>
      </c>
      <c r="F4" s="25">
        <f>'2、鄂州市建筑装饰工程材料综合价格信息'!E58</f>
        <v>3350</v>
      </c>
      <c r="G4" s="26">
        <f>F4/E4-1</f>
        <v>0</v>
      </c>
    </row>
    <row r="5" spans="1:7" ht="30" customHeight="1">
      <c r="A5" s="24">
        <v>2</v>
      </c>
      <c r="B5" s="24" t="s">
        <v>2690</v>
      </c>
      <c r="C5" s="24" t="s">
        <v>50</v>
      </c>
      <c r="D5" s="24" t="s">
        <v>2689</v>
      </c>
      <c r="E5" s="25">
        <v>337</v>
      </c>
      <c r="F5" s="25">
        <f>'2、鄂州市建筑装饰工程材料综合价格信息'!E6</f>
        <v>337</v>
      </c>
      <c r="G5" s="26">
        <f t="shared" ref="G5:G14" si="0">F5/E5-1</f>
        <v>0</v>
      </c>
    </row>
    <row r="6" spans="1:7" ht="30" customHeight="1">
      <c r="A6" s="24">
        <v>3</v>
      </c>
      <c r="B6" s="24" t="s">
        <v>64</v>
      </c>
      <c r="C6" s="24" t="s">
        <v>65</v>
      </c>
      <c r="D6" s="24" t="s">
        <v>2691</v>
      </c>
      <c r="E6" s="25">
        <v>95</v>
      </c>
      <c r="F6" s="25">
        <f>'2、鄂州市建筑装饰工程材料综合价格信息'!E14</f>
        <v>95</v>
      </c>
      <c r="G6" s="26">
        <f t="shared" si="0"/>
        <v>0</v>
      </c>
    </row>
    <row r="7" spans="1:7" ht="30" customHeight="1">
      <c r="A7" s="24">
        <v>4</v>
      </c>
      <c r="B7" s="24" t="s">
        <v>2692</v>
      </c>
      <c r="C7" s="24" t="s">
        <v>70</v>
      </c>
      <c r="D7" s="24" t="s">
        <v>2691</v>
      </c>
      <c r="E7" s="25">
        <v>110</v>
      </c>
      <c r="F7" s="25">
        <f>'2、鄂州市建筑装饰工程材料综合价格信息'!E16</f>
        <v>110</v>
      </c>
      <c r="G7" s="26">
        <f t="shared" si="0"/>
        <v>0</v>
      </c>
    </row>
    <row r="8" spans="1:7" ht="30" customHeight="1">
      <c r="A8" s="24">
        <v>5</v>
      </c>
      <c r="B8" s="24" t="s">
        <v>2693</v>
      </c>
      <c r="C8" s="24" t="s">
        <v>2694</v>
      </c>
      <c r="D8" s="24" t="s">
        <v>2691</v>
      </c>
      <c r="E8" s="25">
        <v>399</v>
      </c>
      <c r="F8" s="25">
        <f>'5、鄂州市商品混凝土、干混砂浆综合信息价'!E7</f>
        <v>399</v>
      </c>
      <c r="G8" s="26">
        <f t="shared" si="0"/>
        <v>0</v>
      </c>
    </row>
    <row r="9" spans="1:7" ht="30" customHeight="1">
      <c r="A9" s="24">
        <v>6</v>
      </c>
      <c r="B9" s="24" t="s">
        <v>2695</v>
      </c>
      <c r="C9" s="24" t="s">
        <v>2696</v>
      </c>
      <c r="D9" s="24" t="s">
        <v>2689</v>
      </c>
      <c r="E9" s="25">
        <v>254</v>
      </c>
      <c r="F9" s="25">
        <f>'5、鄂州市商品混凝土、干混砂浆综合信息价'!E37</f>
        <v>254</v>
      </c>
      <c r="G9" s="26">
        <f t="shared" si="0"/>
        <v>0</v>
      </c>
    </row>
    <row r="10" spans="1:7" ht="30" customHeight="1">
      <c r="A10" s="24">
        <v>7</v>
      </c>
      <c r="B10" s="24" t="s">
        <v>773</v>
      </c>
      <c r="C10" s="24" t="s">
        <v>2697</v>
      </c>
      <c r="D10" s="24" t="s">
        <v>2698</v>
      </c>
      <c r="E10" s="25">
        <v>10.73</v>
      </c>
      <c r="F10" s="25">
        <f>'2、鄂州市建筑装饰工程材料综合价格信息'!E450</f>
        <v>12.01</v>
      </c>
      <c r="G10" s="26">
        <f t="shared" si="0"/>
        <v>0.11929170549860202</v>
      </c>
    </row>
    <row r="11" spans="1:7" ht="30" customHeight="1">
      <c r="A11" s="24">
        <v>8</v>
      </c>
      <c r="B11" s="24" t="s">
        <v>2699</v>
      </c>
      <c r="C11" s="24" t="s">
        <v>2700</v>
      </c>
      <c r="D11" s="24" t="s">
        <v>2689</v>
      </c>
      <c r="E11" s="25">
        <v>4550</v>
      </c>
      <c r="F11" s="25">
        <f>'4、鄂州市市政工程材料综合价格信息'!E123</f>
        <v>4550</v>
      </c>
      <c r="G11" s="26">
        <f t="shared" si="0"/>
        <v>0</v>
      </c>
    </row>
    <row r="12" spans="1:7" ht="30" customHeight="1">
      <c r="A12" s="24">
        <v>9</v>
      </c>
      <c r="B12" s="24" t="s">
        <v>2701</v>
      </c>
      <c r="C12" s="24" t="s">
        <v>2702</v>
      </c>
      <c r="D12" s="24" t="s">
        <v>2691</v>
      </c>
      <c r="E12" s="25">
        <v>1230</v>
      </c>
      <c r="F12" s="25">
        <f>'5、鄂州市商品混凝土、干混砂浆综合信息价'!E25</f>
        <v>1230</v>
      </c>
      <c r="G12" s="26">
        <f t="shared" si="0"/>
        <v>0</v>
      </c>
    </row>
    <row r="13" spans="1:7" ht="30" customHeight="1">
      <c r="A13" s="24">
        <v>10</v>
      </c>
      <c r="B13" s="24" t="s">
        <v>2703</v>
      </c>
      <c r="C13" s="27" t="s">
        <v>2704</v>
      </c>
      <c r="D13" s="24" t="s">
        <v>2705</v>
      </c>
      <c r="E13" s="25">
        <v>296.16115600000001</v>
      </c>
      <c r="F13" s="25">
        <f>'3、鄂州市安装工程材料综合价格信息'!E494</f>
        <v>296.16115600000001</v>
      </c>
      <c r="G13" s="26">
        <f t="shared" si="0"/>
        <v>0</v>
      </c>
    </row>
    <row r="14" spans="1:7" ht="30" customHeight="1">
      <c r="A14" s="24">
        <v>11</v>
      </c>
      <c r="B14" s="24" t="s">
        <v>2706</v>
      </c>
      <c r="C14" s="24" t="s">
        <v>2159</v>
      </c>
      <c r="D14" s="24" t="s">
        <v>2691</v>
      </c>
      <c r="E14" s="25">
        <v>2619</v>
      </c>
      <c r="F14" s="25">
        <f>'6、鄂州市装配式构件综合价格信息'!E4</f>
        <v>2614</v>
      </c>
      <c r="G14" s="26">
        <f t="shared" si="0"/>
        <v>-1.9091256204658569E-3</v>
      </c>
    </row>
    <row r="15" spans="1:7" ht="27.75" customHeight="1">
      <c r="A15" s="379" t="s">
        <v>2707</v>
      </c>
      <c r="B15" s="379"/>
      <c r="C15" s="379"/>
      <c r="D15" s="379"/>
      <c r="E15" s="379"/>
      <c r="F15" s="379"/>
      <c r="G15" s="379"/>
    </row>
  </sheetData>
  <sheetProtection password="CF7A" sheet="1" objects="1" scenarios="1"/>
  <mergeCells count="3">
    <mergeCell ref="A1:G1"/>
    <mergeCell ref="A2:G2"/>
    <mergeCell ref="A15:G15"/>
  </mergeCells>
  <phoneticPr fontId="31" type="noConversion"/>
  <pageMargins left="1.04" right="0.85" top="0.35" bottom="0.2" header="0.2" footer="0.2"/>
  <pageSetup paperSize="9" scale="90" orientation="landscape" verticalDpi="0"/>
</worksheet>
</file>

<file path=xl/worksheets/sheet12.xml><?xml version="1.0" encoding="utf-8"?>
<worksheet xmlns="http://schemas.openxmlformats.org/spreadsheetml/2006/main" xmlns:r="http://schemas.openxmlformats.org/officeDocument/2006/relationships">
  <dimension ref="A1:IW18"/>
  <sheetViews>
    <sheetView workbookViewId="0">
      <selection activeCell="A7" sqref="A7:E7"/>
    </sheetView>
  </sheetViews>
  <sheetFormatPr defaultColWidth="9.140625" defaultRowHeight="12.75" customHeight="1"/>
  <cols>
    <col min="1" max="1" width="31.28515625" style="1" customWidth="1"/>
    <col min="2" max="2" width="25" style="1" customWidth="1"/>
    <col min="3" max="5" width="23.85546875" style="1" customWidth="1"/>
    <col min="6" max="257" width="9.140625" style="1" customWidth="1"/>
  </cols>
  <sheetData>
    <row r="1" spans="1:5" ht="43.5" customHeight="1">
      <c r="A1" s="383" t="s">
        <v>24</v>
      </c>
      <c r="B1" s="383"/>
      <c r="C1" s="383"/>
      <c r="D1" s="383"/>
      <c r="E1" s="383"/>
    </row>
    <row r="2" spans="1:5" ht="42" customHeight="1">
      <c r="A2" s="384" t="s">
        <v>2708</v>
      </c>
      <c r="B2" s="384"/>
      <c r="C2" s="384"/>
      <c r="D2" s="384"/>
      <c r="E2" s="384"/>
    </row>
    <row r="3" spans="1:5" ht="33.75" customHeight="1">
      <c r="A3" s="385" t="s">
        <v>2709</v>
      </c>
      <c r="B3" s="385"/>
      <c r="C3" s="385"/>
      <c r="D3" s="385"/>
      <c r="E3" s="385"/>
    </row>
    <row r="4" spans="1:5" ht="37.5" customHeight="1">
      <c r="A4" s="380" t="s">
        <v>2710</v>
      </c>
      <c r="B4" s="380"/>
      <c r="C4" s="380"/>
      <c r="D4" s="380"/>
      <c r="E4" s="380"/>
    </row>
    <row r="5" spans="1:5" ht="37.5" customHeight="1">
      <c r="A5" s="380" t="s">
        <v>2711</v>
      </c>
      <c r="B5" s="380"/>
      <c r="C5" s="380"/>
      <c r="D5" s="380"/>
      <c r="E5" s="380"/>
    </row>
    <row r="6" spans="1:5" ht="37.5" customHeight="1">
      <c r="A6" s="380" t="s">
        <v>2712</v>
      </c>
      <c r="B6" s="380"/>
      <c r="C6" s="380"/>
      <c r="D6" s="380"/>
      <c r="E6" s="380"/>
    </row>
    <row r="7" spans="1:5" ht="37.5" customHeight="1">
      <c r="A7" s="380" t="s">
        <v>2713</v>
      </c>
      <c r="B7" s="380"/>
      <c r="C7" s="380"/>
      <c r="D7" s="380"/>
      <c r="E7" s="380"/>
    </row>
    <row r="8" spans="1:5" ht="37.5" customHeight="1">
      <c r="A8" s="380" t="s">
        <v>2714</v>
      </c>
      <c r="B8" s="380"/>
      <c r="C8" s="380"/>
      <c r="D8" s="380"/>
      <c r="E8" s="380"/>
    </row>
    <row r="9" spans="1:5" ht="37.5" customHeight="1">
      <c r="A9" s="380" t="s">
        <v>2715</v>
      </c>
      <c r="B9" s="380"/>
      <c r="C9" s="380"/>
      <c r="D9" s="380"/>
      <c r="E9" s="380"/>
    </row>
    <row r="10" spans="1:5" ht="37.5" customHeight="1">
      <c r="A10" s="380"/>
      <c r="B10" s="380"/>
      <c r="C10" s="380"/>
      <c r="D10" s="380"/>
      <c r="E10" s="380"/>
    </row>
    <row r="11" spans="1:5" ht="46.5" customHeight="1">
      <c r="A11" s="380" t="s">
        <v>2716</v>
      </c>
      <c r="B11" s="380"/>
      <c r="C11" s="380"/>
      <c r="D11" s="380"/>
      <c r="E11" s="380"/>
    </row>
    <row r="12" spans="1:5" ht="60.75" customHeight="1">
      <c r="A12" s="380" t="s">
        <v>2717</v>
      </c>
      <c r="B12" s="380"/>
      <c r="C12" s="380"/>
      <c r="D12" s="380"/>
      <c r="E12" s="380"/>
    </row>
    <row r="13" spans="1:5" ht="50.25" customHeight="1">
      <c r="A13" s="381" t="s">
        <v>2718</v>
      </c>
      <c r="B13" s="381"/>
      <c r="C13" s="381"/>
      <c r="D13" s="381"/>
      <c r="E13" s="381"/>
    </row>
    <row r="14" spans="1:5" ht="42" customHeight="1">
      <c r="A14" s="381" t="s">
        <v>2719</v>
      </c>
      <c r="B14" s="381"/>
      <c r="C14" s="381"/>
      <c r="D14" s="381"/>
      <c r="E14" s="381"/>
    </row>
    <row r="15" spans="1:5" ht="40.5" customHeight="1">
      <c r="A15" s="382" t="s">
        <v>2720</v>
      </c>
      <c r="B15" s="382"/>
      <c r="C15" s="382"/>
      <c r="D15" s="382"/>
      <c r="E15" s="382"/>
    </row>
    <row r="16" spans="1:5" ht="40.5" customHeight="1">
      <c r="A16" s="15" t="s">
        <v>2721</v>
      </c>
      <c r="B16" s="16" t="s">
        <v>2722</v>
      </c>
      <c r="C16" s="16" t="s">
        <v>2723</v>
      </c>
      <c r="D16" s="16" t="s">
        <v>2724</v>
      </c>
      <c r="E16" s="16" t="s">
        <v>2725</v>
      </c>
    </row>
    <row r="17" spans="1:5" ht="40.5" customHeight="1">
      <c r="A17" s="17" t="s">
        <v>2726</v>
      </c>
      <c r="B17" s="18">
        <v>1</v>
      </c>
      <c r="C17" s="18">
        <v>1.0009999999999999</v>
      </c>
      <c r="D17" s="18">
        <v>1</v>
      </c>
      <c r="E17" s="19">
        <v>-1E-3</v>
      </c>
    </row>
    <row r="18" spans="1:5" ht="13.5">
      <c r="A18" s="20"/>
    </row>
  </sheetData>
  <sheetProtection password="CF7A" sheet="1" objects="1" scenarios="1"/>
  <mergeCells count="15">
    <mergeCell ref="A1:E1"/>
    <mergeCell ref="A2:E2"/>
    <mergeCell ref="A3:E3"/>
    <mergeCell ref="A4:E4"/>
    <mergeCell ref="A5:E5"/>
    <mergeCell ref="A6:E6"/>
    <mergeCell ref="A7:E7"/>
    <mergeCell ref="A8:E8"/>
    <mergeCell ref="A9:E9"/>
    <mergeCell ref="A10:E10"/>
    <mergeCell ref="A11:E11"/>
    <mergeCell ref="A12:E12"/>
    <mergeCell ref="A13:E13"/>
    <mergeCell ref="A14:E14"/>
    <mergeCell ref="A15:E15"/>
  </mergeCells>
  <phoneticPr fontId="3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published="0" enableFormatConditionsCalculation="0">
    <tabColor rgb="FFFFFF00"/>
  </sheetPr>
  <dimension ref="A1:IW53"/>
  <sheetViews>
    <sheetView workbookViewId="0">
      <selection activeCell="E9" sqref="E9:J9"/>
    </sheetView>
  </sheetViews>
  <sheetFormatPr defaultColWidth="9.140625" defaultRowHeight="12.75" customHeight="1"/>
  <cols>
    <col min="1" max="1" width="21.85546875" style="1" customWidth="1"/>
    <col min="2" max="2" width="11.42578125" style="1" customWidth="1"/>
    <col min="3" max="3" width="15.7109375" style="1" customWidth="1"/>
    <col min="4" max="4" width="11.28515625" style="1" customWidth="1"/>
    <col min="5" max="10" width="15.5703125" style="1" customWidth="1"/>
    <col min="11" max="11" width="9.140625" style="1" customWidth="1"/>
    <col min="12" max="14" width="8.42578125" style="1" customWidth="1"/>
    <col min="15" max="15" width="10.140625" style="1" customWidth="1"/>
    <col min="16" max="16" width="9.5703125" style="1" customWidth="1"/>
    <col min="17" max="17" width="4" style="1" customWidth="1"/>
    <col min="18" max="18" width="19.5703125" style="1" customWidth="1"/>
    <col min="19" max="21" width="9.140625" style="1" customWidth="1"/>
    <col min="22" max="27" width="8.140625" style="1" customWidth="1"/>
    <col min="28" max="28" width="5.85546875" style="1" customWidth="1"/>
    <col min="29" max="29" width="21.5703125" style="1" customWidth="1"/>
    <col min="30" max="30" width="11.42578125" style="1" customWidth="1"/>
    <col min="31" max="31" width="12.42578125" style="1" customWidth="1"/>
    <col min="32" max="32" width="13.28515625" style="1" customWidth="1"/>
    <col min="33" max="34" width="11" style="1" customWidth="1"/>
    <col min="35" max="38" width="9.140625" style="1" customWidth="1"/>
    <col min="39" max="51" width="9.140625" style="2" customWidth="1"/>
    <col min="52" max="257" width="9.140625" style="1" customWidth="1"/>
  </cols>
  <sheetData>
    <row r="1" spans="1:51" ht="37.5" customHeight="1">
      <c r="A1" s="390" t="s">
        <v>26</v>
      </c>
      <c r="B1" s="390"/>
      <c r="C1" s="390"/>
      <c r="D1" s="390"/>
      <c r="E1" s="390"/>
      <c r="F1" s="390"/>
      <c r="G1" s="390"/>
      <c r="H1" s="390"/>
      <c r="I1" s="390"/>
      <c r="J1" s="390"/>
    </row>
    <row r="2" spans="1:51" ht="55.5" customHeight="1">
      <c r="A2" s="391" t="s">
        <v>2727</v>
      </c>
      <c r="B2" s="391"/>
      <c r="C2" s="391"/>
      <c r="D2" s="391"/>
      <c r="E2" s="391"/>
      <c r="F2" s="391"/>
      <c r="G2" s="391"/>
      <c r="H2" s="391"/>
      <c r="I2" s="391"/>
      <c r="J2" s="391"/>
    </row>
    <row r="3" spans="1:51" ht="34.5" customHeight="1">
      <c r="A3" s="387" t="s">
        <v>2728</v>
      </c>
      <c r="B3" s="387"/>
      <c r="C3" s="387"/>
      <c r="D3" s="387"/>
      <c r="E3" s="387"/>
      <c r="F3" s="387"/>
      <c r="G3" s="387"/>
      <c r="H3" s="387"/>
      <c r="I3" s="387"/>
      <c r="J3" s="387"/>
      <c r="AH3" s="3"/>
      <c r="AL3" s="392" t="s">
        <v>2729</v>
      </c>
      <c r="AM3" s="392"/>
      <c r="AN3" s="392"/>
      <c r="AO3" s="392"/>
      <c r="AP3" s="392"/>
      <c r="AQ3" s="392"/>
      <c r="AR3" s="392"/>
      <c r="AS3" s="392"/>
      <c r="AT3" s="392"/>
      <c r="AU3" s="392"/>
      <c r="AV3" s="392"/>
      <c r="AW3" s="392"/>
      <c r="AX3" s="392"/>
      <c r="AY3" s="392"/>
    </row>
    <row r="4" spans="1:51" ht="34.5" customHeight="1">
      <c r="A4" s="4" t="s">
        <v>2730</v>
      </c>
      <c r="B4" s="4" t="s">
        <v>2731</v>
      </c>
      <c r="C4" s="4" t="s">
        <v>2732</v>
      </c>
      <c r="D4" s="4" t="s">
        <v>2733</v>
      </c>
      <c r="E4" s="393" t="s">
        <v>2734</v>
      </c>
      <c r="F4" s="393"/>
      <c r="G4" s="393"/>
      <c r="H4" s="393"/>
      <c r="I4" s="393"/>
      <c r="J4" s="393"/>
      <c r="AH4" s="5"/>
      <c r="AI4" s="6" t="s">
        <v>2735</v>
      </c>
      <c r="AJ4" s="6" t="s">
        <v>2736</v>
      </c>
      <c r="AK4" s="6" t="s">
        <v>2737</v>
      </c>
      <c r="AL4" s="4" t="s">
        <v>2738</v>
      </c>
      <c r="AN4" s="7" t="s">
        <v>2739</v>
      </c>
      <c r="AO4" s="7"/>
      <c r="AP4" s="7" t="s">
        <v>2740</v>
      </c>
      <c r="AQ4" s="7"/>
      <c r="AR4" s="7" t="s">
        <v>2741</v>
      </c>
      <c r="AS4" s="7"/>
      <c r="AT4" s="7" t="s">
        <v>2742</v>
      </c>
      <c r="AU4" s="7"/>
      <c r="AV4" s="7" t="s">
        <v>2743</v>
      </c>
      <c r="AW4" s="7"/>
      <c r="AX4" s="7" t="s">
        <v>2744</v>
      </c>
    </row>
    <row r="5" spans="1:51" ht="44.25" customHeight="1">
      <c r="A5" s="8" t="s">
        <v>2745</v>
      </c>
      <c r="B5" s="8" t="s">
        <v>2746</v>
      </c>
      <c r="C5" s="8" t="s">
        <v>2747</v>
      </c>
      <c r="D5" s="8" t="s">
        <v>2748</v>
      </c>
      <c r="E5" s="389" t="s">
        <v>2749</v>
      </c>
      <c r="F5" s="389"/>
      <c r="G5" s="389"/>
      <c r="H5" s="389"/>
      <c r="I5" s="389"/>
      <c r="J5" s="389"/>
      <c r="AH5" s="9"/>
      <c r="AI5" s="1">
        <v>3000</v>
      </c>
      <c r="AJ5" s="1">
        <f t="shared" ref="AJ5:AJ14" si="0">D44*AI5</f>
        <v>2892000</v>
      </c>
      <c r="AK5" s="1">
        <f>AJ5/10000</f>
        <v>289.2</v>
      </c>
      <c r="AL5" s="1">
        <f t="shared" ref="AL5:AL14" si="1">AI5*D18</f>
        <v>1335840</v>
      </c>
      <c r="AM5" s="2">
        <f>AL5/AK5/100</f>
        <v>46.190871369294612</v>
      </c>
      <c r="AN5" s="2">
        <f t="shared" ref="AN5:AN14" si="2">AI5*E18/100</f>
        <v>96.6</v>
      </c>
      <c r="AO5" s="2">
        <f>AN5/AK5</f>
        <v>0.33402489626556015</v>
      </c>
      <c r="AP5" s="2">
        <f t="shared" ref="AP5:AP14" si="3">AI5*F18/100</f>
        <v>175.8</v>
      </c>
      <c r="AQ5" s="2">
        <f>AP5/AK5</f>
        <v>0.60788381742738595</v>
      </c>
      <c r="AR5" s="2">
        <f t="shared" ref="AR5:AR14" si="4">AI5*G18/100</f>
        <v>44.4</v>
      </c>
      <c r="AS5" s="2">
        <f>AR5/AK5</f>
        <v>0.15352697095435686</v>
      </c>
      <c r="AT5" s="2">
        <f t="shared" ref="AT5:AT14" si="5">AI5*H18/100</f>
        <v>850.8</v>
      </c>
      <c r="AU5" s="2">
        <f>AT5/AK5</f>
        <v>2.9419087136929458</v>
      </c>
      <c r="AV5" s="2">
        <f t="shared" ref="AV5:AV14" si="6">AI5*I18/100</f>
        <v>643.5</v>
      </c>
      <c r="AW5" s="2">
        <f>AV5/AK5</f>
        <v>2.2251037344398341</v>
      </c>
      <c r="AX5" s="2">
        <f t="shared" ref="AX5:AX14" si="7">AI5*J18/100</f>
        <v>903.6</v>
      </c>
      <c r="AY5" s="2">
        <f>AX5/AK5</f>
        <v>3.1244813278008299</v>
      </c>
    </row>
    <row r="6" spans="1:51" ht="48.75" customHeight="1">
      <c r="A6" s="8" t="s">
        <v>2750</v>
      </c>
      <c r="B6" s="8" t="s">
        <v>2746</v>
      </c>
      <c r="C6" s="8" t="s">
        <v>2751</v>
      </c>
      <c r="D6" s="8" t="s">
        <v>2748</v>
      </c>
      <c r="E6" s="389" t="s">
        <v>2749</v>
      </c>
      <c r="F6" s="389"/>
      <c r="G6" s="389"/>
      <c r="H6" s="389"/>
      <c r="I6" s="389"/>
      <c r="J6" s="389"/>
      <c r="AH6" s="9"/>
      <c r="AI6" s="1">
        <v>6000</v>
      </c>
      <c r="AJ6" s="1">
        <f t="shared" si="0"/>
        <v>6792000</v>
      </c>
      <c r="AK6" s="1">
        <f t="shared" ref="AK6:AK14" si="8">AJ6/10000</f>
        <v>679.2</v>
      </c>
      <c r="AL6" s="1">
        <f t="shared" si="1"/>
        <v>3186540</v>
      </c>
      <c r="AM6" s="2">
        <f t="shared" ref="AM6:AM14" si="9">AL6/AK6/100</f>
        <v>46.916077738515895</v>
      </c>
      <c r="AN6" s="2">
        <f t="shared" si="2"/>
        <v>207.6</v>
      </c>
      <c r="AO6" s="2">
        <f t="shared" ref="AO6:AO14" si="10">AN6/AK6</f>
        <v>0.30565371024734977</v>
      </c>
      <c r="AP6" s="2">
        <f t="shared" si="3"/>
        <v>374.4</v>
      </c>
      <c r="AQ6" s="2">
        <f t="shared" ref="AQ6:AQ14" si="11">AP6/AK6</f>
        <v>0.55123674911660769</v>
      </c>
      <c r="AR6" s="2">
        <f t="shared" si="4"/>
        <v>91.2</v>
      </c>
      <c r="AS6" s="2">
        <f t="shared" ref="AS6:AS14" si="12">AR6/AK6</f>
        <v>0.13427561837455829</v>
      </c>
      <c r="AT6" s="2">
        <f t="shared" si="5"/>
        <v>927</v>
      </c>
      <c r="AU6" s="2">
        <f t="shared" ref="AU6:AU14" si="13">AT6/AK6</f>
        <v>1.3648409893992932</v>
      </c>
      <c r="AV6" s="2">
        <f t="shared" si="6"/>
        <v>981.00000000000011</v>
      </c>
      <c r="AW6" s="2">
        <f t="shared" ref="AW6:AW14" si="14">AV6/AK6</f>
        <v>1.4443462897526502</v>
      </c>
      <c r="AX6" s="2">
        <f t="shared" si="7"/>
        <v>1927.8000000000002</v>
      </c>
      <c r="AY6" s="2">
        <f t="shared" ref="AY6:AY14" si="15">AX6/AK6</f>
        <v>2.8383392226148412</v>
      </c>
    </row>
    <row r="7" spans="1:51" ht="64.5" customHeight="1">
      <c r="A7" s="8" t="s">
        <v>2752</v>
      </c>
      <c r="B7" s="8" t="s">
        <v>2753</v>
      </c>
      <c r="C7" s="8" t="s">
        <v>2754</v>
      </c>
      <c r="D7" s="8" t="s">
        <v>2748</v>
      </c>
      <c r="E7" s="389" t="s">
        <v>2755</v>
      </c>
      <c r="F7" s="389"/>
      <c r="G7" s="389"/>
      <c r="H7" s="389"/>
      <c r="I7" s="389"/>
      <c r="J7" s="389"/>
      <c r="AH7" s="9"/>
      <c r="AI7" s="1">
        <v>10000</v>
      </c>
      <c r="AJ7" s="1">
        <f t="shared" si="0"/>
        <v>12320000</v>
      </c>
      <c r="AK7" s="1">
        <f t="shared" si="8"/>
        <v>1232</v>
      </c>
      <c r="AL7" s="1">
        <f t="shared" si="1"/>
        <v>4237500</v>
      </c>
      <c r="AM7" s="2">
        <f t="shared" si="9"/>
        <v>34.39529220779221</v>
      </c>
      <c r="AN7" s="2">
        <f t="shared" si="2"/>
        <v>489</v>
      </c>
      <c r="AO7" s="2">
        <f t="shared" si="10"/>
        <v>0.39691558441558439</v>
      </c>
      <c r="AP7" s="2">
        <f t="shared" si="3"/>
        <v>487</v>
      </c>
      <c r="AQ7" s="2">
        <f t="shared" si="11"/>
        <v>0.39529220779220781</v>
      </c>
      <c r="AR7" s="2">
        <f t="shared" si="4"/>
        <v>137.99999999999997</v>
      </c>
      <c r="AS7" s="2">
        <f t="shared" si="12"/>
        <v>0.11201298701298699</v>
      </c>
      <c r="AT7" s="2">
        <f t="shared" si="5"/>
        <v>1512</v>
      </c>
      <c r="AU7" s="2">
        <f t="shared" si="13"/>
        <v>1.2272727272727273</v>
      </c>
      <c r="AV7" s="2">
        <f t="shared" si="6"/>
        <v>1354</v>
      </c>
      <c r="AW7" s="2">
        <f t="shared" si="14"/>
        <v>1.099025974025974</v>
      </c>
      <c r="AX7" s="2">
        <f t="shared" si="7"/>
        <v>3426</v>
      </c>
      <c r="AY7" s="2">
        <f t="shared" si="15"/>
        <v>2.7808441558441559</v>
      </c>
    </row>
    <row r="8" spans="1:51" ht="56.25" customHeight="1">
      <c r="A8" s="8" t="s">
        <v>2756</v>
      </c>
      <c r="B8" s="8" t="s">
        <v>2753</v>
      </c>
      <c r="C8" s="8" t="s">
        <v>2757</v>
      </c>
      <c r="D8" s="8" t="s">
        <v>2758</v>
      </c>
      <c r="E8" s="389" t="s">
        <v>2755</v>
      </c>
      <c r="F8" s="389"/>
      <c r="G8" s="389"/>
      <c r="H8" s="389"/>
      <c r="I8" s="389"/>
      <c r="J8" s="389"/>
      <c r="AH8" s="9"/>
      <c r="AI8" s="1">
        <v>13000</v>
      </c>
      <c r="AJ8" s="1">
        <f t="shared" si="0"/>
        <v>17940000</v>
      </c>
      <c r="AK8" s="1">
        <f t="shared" si="8"/>
        <v>1794</v>
      </c>
      <c r="AL8" s="1">
        <f t="shared" si="1"/>
        <v>6049030</v>
      </c>
      <c r="AM8" s="2">
        <f t="shared" si="9"/>
        <v>33.718115942028987</v>
      </c>
      <c r="AN8" s="2">
        <f t="shared" si="2"/>
        <v>930.8</v>
      </c>
      <c r="AO8" s="2">
        <f t="shared" si="10"/>
        <v>0.51884057971014486</v>
      </c>
      <c r="AP8" s="2">
        <f t="shared" si="3"/>
        <v>666.9</v>
      </c>
      <c r="AQ8" s="2">
        <f t="shared" si="11"/>
        <v>0.37173913043478257</v>
      </c>
      <c r="AR8" s="2">
        <f t="shared" si="4"/>
        <v>171.6</v>
      </c>
      <c r="AS8" s="2">
        <f t="shared" si="12"/>
        <v>9.5652173913043481E-2</v>
      </c>
      <c r="AT8" s="2">
        <f t="shared" si="5"/>
        <v>1488.5</v>
      </c>
      <c r="AU8" s="2">
        <f t="shared" si="13"/>
        <v>0.82971014492753625</v>
      </c>
      <c r="AV8" s="2">
        <f t="shared" si="6"/>
        <v>2109.9</v>
      </c>
      <c r="AW8" s="2">
        <f t="shared" si="14"/>
        <v>1.1760869565217391</v>
      </c>
      <c r="AX8" s="2">
        <f t="shared" si="7"/>
        <v>4630.5999999999995</v>
      </c>
      <c r="AY8" s="2">
        <f t="shared" si="15"/>
        <v>2.5811594202898549</v>
      </c>
    </row>
    <row r="9" spans="1:51" ht="54" customHeight="1">
      <c r="A9" s="8" t="s">
        <v>2759</v>
      </c>
      <c r="B9" s="8" t="s">
        <v>2746</v>
      </c>
      <c r="C9" s="8" t="s">
        <v>2754</v>
      </c>
      <c r="D9" s="8" t="s">
        <v>2748</v>
      </c>
      <c r="E9" s="389" t="s">
        <v>2760</v>
      </c>
      <c r="F9" s="389"/>
      <c r="G9" s="389"/>
      <c r="H9" s="389"/>
      <c r="I9" s="389"/>
      <c r="J9" s="389"/>
      <c r="AH9" s="9"/>
      <c r="AI9" s="1">
        <v>10000</v>
      </c>
      <c r="AJ9" s="1">
        <f t="shared" si="0"/>
        <v>11320000</v>
      </c>
      <c r="AK9" s="1">
        <f t="shared" si="8"/>
        <v>1132</v>
      </c>
      <c r="AL9" s="1">
        <f t="shared" si="1"/>
        <v>5056300</v>
      </c>
      <c r="AM9" s="2">
        <f t="shared" si="9"/>
        <v>44.666961130742045</v>
      </c>
      <c r="AN9" s="2">
        <f t="shared" si="2"/>
        <v>493</v>
      </c>
      <c r="AO9" s="2">
        <f t="shared" si="10"/>
        <v>0.43551236749116606</v>
      </c>
      <c r="AP9" s="2">
        <f t="shared" si="3"/>
        <v>785</v>
      </c>
      <c r="AQ9" s="2">
        <f t="shared" si="11"/>
        <v>0.69346289752650181</v>
      </c>
      <c r="AR9" s="2">
        <f t="shared" si="4"/>
        <v>136.00000000000003</v>
      </c>
      <c r="AS9" s="2">
        <f t="shared" si="12"/>
        <v>0.12014134275618377</v>
      </c>
      <c r="AT9" s="2">
        <f t="shared" si="5"/>
        <v>1532</v>
      </c>
      <c r="AU9" s="2">
        <f t="shared" si="13"/>
        <v>1.353356890459364</v>
      </c>
      <c r="AV9" s="2">
        <f t="shared" si="6"/>
        <v>1987</v>
      </c>
      <c r="AW9" s="2">
        <f t="shared" si="14"/>
        <v>1.7553003533568905</v>
      </c>
      <c r="AX9" s="2">
        <f t="shared" si="7"/>
        <v>3245</v>
      </c>
      <c r="AY9" s="2">
        <f t="shared" si="15"/>
        <v>2.86660777385159</v>
      </c>
    </row>
    <row r="10" spans="1:51" ht="57.75" customHeight="1">
      <c r="A10" s="8" t="s">
        <v>2761</v>
      </c>
      <c r="B10" s="8" t="s">
        <v>2753</v>
      </c>
      <c r="C10" s="8" t="s">
        <v>2757</v>
      </c>
      <c r="D10" s="8" t="s">
        <v>2758</v>
      </c>
      <c r="E10" s="389" t="s">
        <v>2760</v>
      </c>
      <c r="F10" s="389"/>
      <c r="G10" s="389"/>
      <c r="H10" s="389"/>
      <c r="I10" s="389"/>
      <c r="J10" s="389"/>
      <c r="AH10" s="9"/>
      <c r="AI10" s="1">
        <v>13000</v>
      </c>
      <c r="AJ10" s="1">
        <f t="shared" si="0"/>
        <v>17290000</v>
      </c>
      <c r="AK10" s="1">
        <f t="shared" si="8"/>
        <v>1729</v>
      </c>
      <c r="AL10" s="1">
        <f t="shared" si="1"/>
        <v>6739850.0000000009</v>
      </c>
      <c r="AM10" s="2">
        <f t="shared" si="9"/>
        <v>38.981203007518801</v>
      </c>
      <c r="AN10" s="2">
        <f t="shared" si="2"/>
        <v>803.4</v>
      </c>
      <c r="AO10" s="2">
        <f t="shared" si="10"/>
        <v>0.46466165413533833</v>
      </c>
      <c r="AP10" s="2">
        <f t="shared" si="3"/>
        <v>928.2</v>
      </c>
      <c r="AQ10" s="2">
        <f t="shared" si="11"/>
        <v>0.5368421052631579</v>
      </c>
      <c r="AR10" s="2">
        <f t="shared" si="4"/>
        <v>197.6</v>
      </c>
      <c r="AS10" s="2">
        <f t="shared" si="12"/>
        <v>0.11428571428571428</v>
      </c>
      <c r="AT10" s="2">
        <f t="shared" si="5"/>
        <v>2373.8000000000002</v>
      </c>
      <c r="AU10" s="2">
        <f t="shared" si="13"/>
        <v>1.3729323308270678</v>
      </c>
      <c r="AV10" s="2">
        <f t="shared" si="6"/>
        <v>2384.1999999999998</v>
      </c>
      <c r="AW10" s="2">
        <f t="shared" si="14"/>
        <v>1.3789473684210525</v>
      </c>
      <c r="AX10" s="2">
        <f t="shared" si="7"/>
        <v>4466.8</v>
      </c>
      <c r="AY10" s="2">
        <f t="shared" si="15"/>
        <v>2.5834586466165415</v>
      </c>
    </row>
    <row r="11" spans="1:51" ht="63.75" customHeight="1">
      <c r="A11" s="8" t="s">
        <v>2762</v>
      </c>
      <c r="B11" s="8" t="s">
        <v>2753</v>
      </c>
      <c r="C11" s="8" t="s">
        <v>2757</v>
      </c>
      <c r="D11" s="8" t="s">
        <v>2758</v>
      </c>
      <c r="E11" s="389" t="s">
        <v>2760</v>
      </c>
      <c r="F11" s="389"/>
      <c r="G11" s="389"/>
      <c r="H11" s="389"/>
      <c r="I11" s="389"/>
      <c r="J11" s="389"/>
      <c r="AH11" s="9"/>
      <c r="AI11" s="1">
        <v>13000</v>
      </c>
      <c r="AJ11" s="1">
        <f t="shared" si="0"/>
        <v>19877000</v>
      </c>
      <c r="AK11" s="1">
        <f t="shared" si="8"/>
        <v>1987.7</v>
      </c>
      <c r="AL11" s="1">
        <f t="shared" si="1"/>
        <v>6807060</v>
      </c>
      <c r="AM11" s="2">
        <f t="shared" si="9"/>
        <v>34.245912361020274</v>
      </c>
      <c r="AN11" s="2">
        <f t="shared" si="2"/>
        <v>1020.5</v>
      </c>
      <c r="AO11" s="2">
        <f t="shared" si="10"/>
        <v>0.51340745585349901</v>
      </c>
      <c r="AP11" s="2">
        <f t="shared" si="3"/>
        <v>851.5</v>
      </c>
      <c r="AQ11" s="2">
        <f t="shared" si="11"/>
        <v>0.42838456507521255</v>
      </c>
      <c r="AR11" s="2">
        <f t="shared" si="4"/>
        <v>153.4</v>
      </c>
      <c r="AS11" s="2">
        <f t="shared" si="12"/>
        <v>7.717462393721386E-2</v>
      </c>
      <c r="AT11" s="2">
        <f t="shared" si="5"/>
        <v>2557.1000000000004</v>
      </c>
      <c r="AU11" s="2">
        <f t="shared" si="13"/>
        <v>1.28646173969915</v>
      </c>
      <c r="AV11" s="2">
        <f t="shared" si="6"/>
        <v>2147.6</v>
      </c>
      <c r="AW11" s="2">
        <f t="shared" si="14"/>
        <v>1.080444735120994</v>
      </c>
      <c r="AX11" s="2">
        <f t="shared" si="7"/>
        <v>4742.3999999999996</v>
      </c>
      <c r="AY11" s="2">
        <f t="shared" si="15"/>
        <v>2.3858731196860692</v>
      </c>
    </row>
    <row r="12" spans="1:51" ht="63.75" customHeight="1">
      <c r="A12" s="8" t="s">
        <v>2763</v>
      </c>
      <c r="B12" s="8" t="s">
        <v>2746</v>
      </c>
      <c r="C12" s="8" t="s">
        <v>2751</v>
      </c>
      <c r="D12" s="8" t="s">
        <v>2748</v>
      </c>
      <c r="E12" s="389" t="s">
        <v>2760</v>
      </c>
      <c r="F12" s="389"/>
      <c r="G12" s="389"/>
      <c r="H12" s="389"/>
      <c r="I12" s="389"/>
      <c r="J12" s="389"/>
      <c r="AH12" s="9"/>
      <c r="AI12" s="1">
        <v>6000</v>
      </c>
      <c r="AJ12" s="1">
        <f t="shared" si="0"/>
        <v>7980000</v>
      </c>
      <c r="AK12" s="1">
        <f t="shared" si="8"/>
        <v>798</v>
      </c>
      <c r="AL12" s="1">
        <f t="shared" si="1"/>
        <v>2731620</v>
      </c>
      <c r="AM12" s="2">
        <f t="shared" si="9"/>
        <v>34.230827067669175</v>
      </c>
      <c r="AN12" s="2">
        <f t="shared" si="2"/>
        <v>252.6</v>
      </c>
      <c r="AO12" s="2">
        <f t="shared" si="10"/>
        <v>0.31654135338345862</v>
      </c>
      <c r="AP12" s="2">
        <f t="shared" si="3"/>
        <v>395.4</v>
      </c>
      <c r="AQ12" s="2">
        <f t="shared" si="11"/>
        <v>0.49548872180451126</v>
      </c>
      <c r="AR12" s="2">
        <f t="shared" si="4"/>
        <v>87.6</v>
      </c>
      <c r="AS12" s="2">
        <f t="shared" si="12"/>
        <v>0.10977443609022555</v>
      </c>
      <c r="AT12" s="2">
        <f t="shared" si="5"/>
        <v>1005</v>
      </c>
      <c r="AU12" s="2">
        <f t="shared" si="13"/>
        <v>1.2593984962406015</v>
      </c>
      <c r="AV12" s="2">
        <f t="shared" si="6"/>
        <v>1153.8</v>
      </c>
      <c r="AW12" s="2">
        <f t="shared" si="14"/>
        <v>1.4458646616541353</v>
      </c>
      <c r="AX12" s="2">
        <f t="shared" si="7"/>
        <v>1950.6</v>
      </c>
      <c r="AY12" s="2">
        <f t="shared" si="15"/>
        <v>2.4443609022556392</v>
      </c>
    </row>
    <row r="13" spans="1:51" ht="75" customHeight="1">
      <c r="A13" s="8" t="s">
        <v>2764</v>
      </c>
      <c r="B13" s="8" t="s">
        <v>2753</v>
      </c>
      <c r="C13" s="8" t="s">
        <v>2757</v>
      </c>
      <c r="D13" s="8" t="s">
        <v>2765</v>
      </c>
      <c r="E13" s="389" t="s">
        <v>2760</v>
      </c>
      <c r="F13" s="389"/>
      <c r="G13" s="389"/>
      <c r="H13" s="389"/>
      <c r="I13" s="389"/>
      <c r="J13" s="389"/>
      <c r="AH13" s="9"/>
      <c r="AI13" s="1">
        <v>13000</v>
      </c>
      <c r="AJ13" s="1">
        <f t="shared" si="0"/>
        <v>19877000</v>
      </c>
      <c r="AK13" s="1">
        <f t="shared" si="8"/>
        <v>1987.7</v>
      </c>
      <c r="AL13" s="1">
        <f t="shared" si="1"/>
        <v>7410649.9999999991</v>
      </c>
      <c r="AM13" s="2">
        <f t="shared" si="9"/>
        <v>37.282537606278609</v>
      </c>
      <c r="AN13" s="2">
        <f t="shared" si="2"/>
        <v>796.9</v>
      </c>
      <c r="AO13" s="2">
        <f t="shared" si="10"/>
        <v>0.40091563113145845</v>
      </c>
      <c r="AP13" s="2">
        <f t="shared" si="3"/>
        <v>907.4</v>
      </c>
      <c r="AQ13" s="2">
        <f t="shared" si="11"/>
        <v>0.45650752125572269</v>
      </c>
      <c r="AR13" s="2">
        <f t="shared" si="4"/>
        <v>236.6</v>
      </c>
      <c r="AS13" s="2">
        <f t="shared" si="12"/>
        <v>0.11903204708960104</v>
      </c>
      <c r="AT13" s="2">
        <f t="shared" si="5"/>
        <v>2529.8000000000002</v>
      </c>
      <c r="AU13" s="2">
        <f t="shared" si="13"/>
        <v>1.2727272727272727</v>
      </c>
      <c r="AV13" s="2">
        <f t="shared" si="6"/>
        <v>2346.5</v>
      </c>
      <c r="AW13" s="2">
        <f t="shared" si="14"/>
        <v>1.1805101373446696</v>
      </c>
      <c r="AX13" s="2">
        <f t="shared" si="7"/>
        <v>4526.6000000000004</v>
      </c>
      <c r="AY13" s="2">
        <f t="shared" si="15"/>
        <v>2.2773054283845653</v>
      </c>
    </row>
    <row r="14" spans="1:51" ht="58.5" customHeight="1">
      <c r="A14" s="8" t="s">
        <v>2766</v>
      </c>
      <c r="B14" s="8" t="s">
        <v>2767</v>
      </c>
      <c r="C14" s="8" t="s">
        <v>2754</v>
      </c>
      <c r="D14" s="8" t="s">
        <v>2748</v>
      </c>
      <c r="E14" s="389" t="s">
        <v>2768</v>
      </c>
      <c r="F14" s="389"/>
      <c r="G14" s="389"/>
      <c r="H14" s="389"/>
      <c r="I14" s="389"/>
      <c r="J14" s="389"/>
      <c r="AH14" s="9"/>
      <c r="AI14" s="1">
        <v>8000</v>
      </c>
      <c r="AJ14" s="1">
        <f t="shared" si="0"/>
        <v>9856000</v>
      </c>
      <c r="AK14" s="1">
        <f t="shared" si="8"/>
        <v>985.6</v>
      </c>
      <c r="AL14" s="1">
        <f t="shared" si="1"/>
        <v>4109200</v>
      </c>
      <c r="AM14" s="2">
        <f t="shared" si="9"/>
        <v>41.692370129870135</v>
      </c>
      <c r="AN14" s="2">
        <f t="shared" si="2"/>
        <v>374.4</v>
      </c>
      <c r="AO14" s="2">
        <f t="shared" si="10"/>
        <v>0.37987012987012986</v>
      </c>
      <c r="AP14" s="2">
        <f t="shared" si="3"/>
        <v>934.4</v>
      </c>
      <c r="AQ14" s="2">
        <f t="shared" si="11"/>
        <v>0.94805194805194803</v>
      </c>
      <c r="AR14" s="2">
        <f t="shared" si="4"/>
        <v>228.8</v>
      </c>
      <c r="AS14" s="2">
        <f t="shared" si="12"/>
        <v>0.23214285714285715</v>
      </c>
      <c r="AT14" s="2">
        <f t="shared" si="5"/>
        <v>329.6</v>
      </c>
      <c r="AU14" s="2">
        <f t="shared" si="13"/>
        <v>0.33441558441558444</v>
      </c>
      <c r="AV14" s="2">
        <f t="shared" si="6"/>
        <v>1788.8</v>
      </c>
      <c r="AW14" s="2">
        <f t="shared" si="14"/>
        <v>1.8149350649350648</v>
      </c>
      <c r="AX14" s="2">
        <f t="shared" si="7"/>
        <v>2820.8</v>
      </c>
      <c r="AY14" s="2">
        <f t="shared" si="15"/>
        <v>2.8620129870129873</v>
      </c>
    </row>
    <row r="16" spans="1:51" ht="37.5" customHeight="1">
      <c r="A16" s="386" t="s">
        <v>2769</v>
      </c>
      <c r="B16" s="386"/>
      <c r="C16" s="386"/>
      <c r="D16" s="386"/>
      <c r="E16" s="386"/>
      <c r="F16" s="386"/>
      <c r="G16" s="386"/>
      <c r="H16" s="386"/>
      <c r="I16" s="386"/>
      <c r="J16" s="386"/>
    </row>
    <row r="17" spans="1:10" ht="36" customHeight="1">
      <c r="A17" s="4" t="s">
        <v>2730</v>
      </c>
      <c r="B17" s="4" t="s">
        <v>2731</v>
      </c>
      <c r="C17" s="10" t="s">
        <v>2732</v>
      </c>
      <c r="D17" s="10" t="s">
        <v>2770</v>
      </c>
      <c r="E17" s="10" t="s">
        <v>2739</v>
      </c>
      <c r="F17" s="10" t="s">
        <v>2771</v>
      </c>
      <c r="G17" s="10" t="s">
        <v>2741</v>
      </c>
      <c r="H17" s="10" t="s">
        <v>2742</v>
      </c>
      <c r="I17" s="10" t="s">
        <v>2743</v>
      </c>
      <c r="J17" s="10" t="s">
        <v>2772</v>
      </c>
    </row>
    <row r="18" spans="1:10" ht="33" customHeight="1">
      <c r="A18" s="8" t="s">
        <v>2745</v>
      </c>
      <c r="B18" s="8" t="s">
        <v>2746</v>
      </c>
      <c r="C18" s="11" t="s">
        <v>2747</v>
      </c>
      <c r="D18" s="11">
        <v>445.28</v>
      </c>
      <c r="E18" s="11">
        <v>3.22</v>
      </c>
      <c r="F18" s="11">
        <v>5.86</v>
      </c>
      <c r="G18" s="11">
        <v>1.48</v>
      </c>
      <c r="H18" s="11">
        <v>28.36</v>
      </c>
      <c r="I18" s="11">
        <v>21.45</v>
      </c>
      <c r="J18" s="11">
        <v>30.12</v>
      </c>
    </row>
    <row r="19" spans="1:10" ht="33" customHeight="1">
      <c r="A19" s="8" t="s">
        <v>2750</v>
      </c>
      <c r="B19" s="11" t="s">
        <v>2746</v>
      </c>
      <c r="C19" s="11" t="s">
        <v>2751</v>
      </c>
      <c r="D19" s="11">
        <v>531.09</v>
      </c>
      <c r="E19" s="11">
        <v>3.46</v>
      </c>
      <c r="F19" s="11">
        <v>6.24</v>
      </c>
      <c r="G19" s="11">
        <v>1.52</v>
      </c>
      <c r="H19" s="11">
        <v>15.45</v>
      </c>
      <c r="I19" s="11">
        <v>16.350000000000001</v>
      </c>
      <c r="J19" s="11">
        <v>32.130000000000003</v>
      </c>
    </row>
    <row r="20" spans="1:10" ht="33" customHeight="1">
      <c r="A20" s="8" t="s">
        <v>2752</v>
      </c>
      <c r="B20" s="11" t="s">
        <v>2753</v>
      </c>
      <c r="C20" s="11" t="s">
        <v>2754</v>
      </c>
      <c r="D20" s="11">
        <v>423.75</v>
      </c>
      <c r="E20" s="11">
        <v>4.8899999999999997</v>
      </c>
      <c r="F20" s="11">
        <v>4.87</v>
      </c>
      <c r="G20" s="11">
        <v>1.38</v>
      </c>
      <c r="H20" s="11">
        <v>15.12</v>
      </c>
      <c r="I20" s="11">
        <v>13.54</v>
      </c>
      <c r="J20" s="11">
        <v>34.26</v>
      </c>
    </row>
    <row r="21" spans="1:10" ht="33" customHeight="1">
      <c r="A21" s="8" t="s">
        <v>2756</v>
      </c>
      <c r="B21" s="11" t="s">
        <v>2753</v>
      </c>
      <c r="C21" s="11" t="s">
        <v>2757</v>
      </c>
      <c r="D21" s="11">
        <v>465.31</v>
      </c>
      <c r="E21" s="11">
        <v>7.16</v>
      </c>
      <c r="F21" s="11">
        <v>5.13</v>
      </c>
      <c r="G21" s="11">
        <v>1.32</v>
      </c>
      <c r="H21" s="11">
        <v>11.45</v>
      </c>
      <c r="I21" s="11">
        <v>16.23</v>
      </c>
      <c r="J21" s="11">
        <v>35.619999999999997</v>
      </c>
    </row>
    <row r="22" spans="1:10" ht="33" customHeight="1">
      <c r="A22" s="8" t="s">
        <v>2759</v>
      </c>
      <c r="B22" s="11" t="s">
        <v>2746</v>
      </c>
      <c r="C22" s="11" t="s">
        <v>2754</v>
      </c>
      <c r="D22" s="11">
        <v>505.63</v>
      </c>
      <c r="E22" s="11">
        <v>4.93</v>
      </c>
      <c r="F22" s="11">
        <v>7.85</v>
      </c>
      <c r="G22" s="11">
        <v>1.36</v>
      </c>
      <c r="H22" s="11">
        <v>15.32</v>
      </c>
      <c r="I22" s="11">
        <v>19.87</v>
      </c>
      <c r="J22" s="11">
        <v>32.450000000000003</v>
      </c>
    </row>
    <row r="23" spans="1:10" ht="33" customHeight="1">
      <c r="A23" s="8" t="s">
        <v>2761</v>
      </c>
      <c r="B23" s="11" t="s">
        <v>2753</v>
      </c>
      <c r="C23" s="11" t="s">
        <v>2757</v>
      </c>
      <c r="D23" s="11">
        <v>518.45000000000005</v>
      </c>
      <c r="E23" s="11">
        <v>6.18</v>
      </c>
      <c r="F23" s="11">
        <v>7.14</v>
      </c>
      <c r="G23" s="11">
        <v>1.52</v>
      </c>
      <c r="H23" s="11">
        <v>18.260000000000002</v>
      </c>
      <c r="I23" s="11">
        <v>18.34</v>
      </c>
      <c r="J23" s="11">
        <v>34.36</v>
      </c>
    </row>
    <row r="24" spans="1:10" ht="33" customHeight="1">
      <c r="A24" s="8" t="s">
        <v>2762</v>
      </c>
      <c r="B24" s="11" t="s">
        <v>2753</v>
      </c>
      <c r="C24" s="11" t="s">
        <v>2757</v>
      </c>
      <c r="D24" s="11">
        <v>523.62</v>
      </c>
      <c r="E24" s="11">
        <v>7.85</v>
      </c>
      <c r="F24" s="11">
        <v>6.55</v>
      </c>
      <c r="G24" s="11">
        <v>1.18</v>
      </c>
      <c r="H24" s="11">
        <v>19.670000000000002</v>
      </c>
      <c r="I24" s="11">
        <v>16.52</v>
      </c>
      <c r="J24" s="11">
        <v>36.479999999999997</v>
      </c>
    </row>
    <row r="25" spans="1:10" ht="33" customHeight="1">
      <c r="A25" s="8" t="s">
        <v>2763</v>
      </c>
      <c r="B25" s="8" t="s">
        <v>2746</v>
      </c>
      <c r="C25" s="11" t="s">
        <v>2751</v>
      </c>
      <c r="D25" s="11">
        <v>455.27</v>
      </c>
      <c r="E25" s="11">
        <v>4.21</v>
      </c>
      <c r="F25" s="11">
        <v>6.59</v>
      </c>
      <c r="G25" s="11">
        <v>1.46</v>
      </c>
      <c r="H25" s="11">
        <v>16.75</v>
      </c>
      <c r="I25" s="11">
        <v>19.23</v>
      </c>
      <c r="J25" s="11">
        <v>32.51</v>
      </c>
    </row>
    <row r="26" spans="1:10" ht="33" customHeight="1">
      <c r="A26" s="8" t="s">
        <v>2764</v>
      </c>
      <c r="B26" s="11" t="s">
        <v>2753</v>
      </c>
      <c r="C26" s="11" t="s">
        <v>2757</v>
      </c>
      <c r="D26" s="11">
        <v>570.04999999999995</v>
      </c>
      <c r="E26" s="11">
        <v>6.13</v>
      </c>
      <c r="F26" s="11">
        <v>6.98</v>
      </c>
      <c r="G26" s="11">
        <v>1.82</v>
      </c>
      <c r="H26" s="11">
        <v>19.46</v>
      </c>
      <c r="I26" s="11">
        <v>18.05</v>
      </c>
      <c r="J26" s="11">
        <v>34.82</v>
      </c>
    </row>
    <row r="27" spans="1:10" ht="33" customHeight="1">
      <c r="A27" s="8" t="s">
        <v>2766</v>
      </c>
      <c r="B27" s="11" t="s">
        <v>2767</v>
      </c>
      <c r="C27" s="11" t="s">
        <v>2754</v>
      </c>
      <c r="D27" s="11">
        <v>513.65</v>
      </c>
      <c r="E27" s="11">
        <v>4.68</v>
      </c>
      <c r="F27" s="11">
        <v>11.68</v>
      </c>
      <c r="G27" s="11">
        <v>2.86</v>
      </c>
      <c r="H27" s="11">
        <v>4.12</v>
      </c>
      <c r="I27" s="11">
        <v>22.36</v>
      </c>
      <c r="J27" s="11">
        <v>35.26</v>
      </c>
    </row>
    <row r="29" spans="1:10" ht="39" customHeight="1">
      <c r="A29" s="387" t="s">
        <v>2729</v>
      </c>
      <c r="B29" s="387"/>
      <c r="C29" s="387"/>
      <c r="D29" s="387"/>
      <c r="E29" s="387"/>
      <c r="F29" s="387"/>
      <c r="G29" s="387"/>
      <c r="H29" s="387"/>
      <c r="I29" s="387"/>
      <c r="J29" s="387"/>
    </row>
    <row r="30" spans="1:10" ht="36" customHeight="1">
      <c r="A30" s="4" t="s">
        <v>2730</v>
      </c>
      <c r="B30" s="4" t="s">
        <v>2731</v>
      </c>
      <c r="C30" s="4" t="s">
        <v>2732</v>
      </c>
      <c r="D30" s="4" t="s">
        <v>2738</v>
      </c>
      <c r="E30" s="4" t="s">
        <v>2739</v>
      </c>
      <c r="F30" s="4" t="s">
        <v>2740</v>
      </c>
      <c r="G30" s="4" t="s">
        <v>2741</v>
      </c>
      <c r="H30" s="4" t="s">
        <v>2742</v>
      </c>
      <c r="I30" s="4" t="s">
        <v>2743</v>
      </c>
      <c r="J30" s="4" t="s">
        <v>2744</v>
      </c>
    </row>
    <row r="31" spans="1:10" ht="36" customHeight="1">
      <c r="A31" s="8" t="s">
        <v>2745</v>
      </c>
      <c r="B31" s="8" t="s">
        <v>2746</v>
      </c>
      <c r="C31" s="8" t="s">
        <v>2747</v>
      </c>
      <c r="D31" s="12">
        <v>49.475555999999997</v>
      </c>
      <c r="E31" s="12">
        <v>0.35777799999999998</v>
      </c>
      <c r="F31" s="12">
        <v>0.651111</v>
      </c>
      <c r="G31" s="12">
        <v>0.16444400000000001</v>
      </c>
      <c r="H31" s="12">
        <v>3.1511110000000002</v>
      </c>
      <c r="I31" s="12">
        <v>2.3833329999999999</v>
      </c>
      <c r="J31" s="12">
        <v>3.3466670000000001</v>
      </c>
    </row>
    <row r="32" spans="1:10" ht="36" customHeight="1">
      <c r="A32" s="8" t="s">
        <v>2750</v>
      </c>
      <c r="B32" s="8" t="s">
        <v>2746</v>
      </c>
      <c r="C32" s="8" t="s">
        <v>2751</v>
      </c>
      <c r="D32" s="12">
        <v>50.58</v>
      </c>
      <c r="E32" s="12">
        <v>0.32952399999999998</v>
      </c>
      <c r="F32" s="12">
        <v>0.59428599999999998</v>
      </c>
      <c r="G32" s="12">
        <v>0.144762</v>
      </c>
      <c r="H32" s="12">
        <v>1.4714290000000001</v>
      </c>
      <c r="I32" s="12">
        <v>1.5571429999999999</v>
      </c>
      <c r="J32" s="12">
        <v>3.06</v>
      </c>
    </row>
    <row r="33" spans="1:10" ht="36" customHeight="1">
      <c r="A33" s="8" t="s">
        <v>2752</v>
      </c>
      <c r="B33" s="8" t="s">
        <v>2753</v>
      </c>
      <c r="C33" s="8" t="s">
        <v>2754</v>
      </c>
      <c r="D33" s="12">
        <v>36.847825999999998</v>
      </c>
      <c r="E33" s="12">
        <v>0.42521700000000001</v>
      </c>
      <c r="F33" s="12">
        <v>0.42347800000000002</v>
      </c>
      <c r="G33" s="12">
        <v>0.12</v>
      </c>
      <c r="H33" s="12">
        <v>1.314783</v>
      </c>
      <c r="I33" s="12">
        <v>1.1773910000000001</v>
      </c>
      <c r="J33" s="12">
        <v>2.9791300000000001</v>
      </c>
    </row>
    <row r="34" spans="1:10" ht="36" customHeight="1">
      <c r="A34" s="8" t="s">
        <v>2756</v>
      </c>
      <c r="B34" s="8" t="s">
        <v>2753</v>
      </c>
      <c r="C34" s="8" t="s">
        <v>2757</v>
      </c>
      <c r="D34" s="12">
        <v>35.793076999999997</v>
      </c>
      <c r="E34" s="12">
        <v>0.55076899999999995</v>
      </c>
      <c r="F34" s="12">
        <v>0.39461499999999999</v>
      </c>
      <c r="G34" s="12">
        <v>0.101538</v>
      </c>
      <c r="H34" s="12">
        <v>0.88076900000000002</v>
      </c>
      <c r="I34" s="12">
        <v>1.248462</v>
      </c>
      <c r="J34" s="12">
        <v>2.74</v>
      </c>
    </row>
    <row r="35" spans="1:10" ht="36" customHeight="1">
      <c r="A35" s="8" t="s">
        <v>2759</v>
      </c>
      <c r="B35" s="8" t="s">
        <v>2746</v>
      </c>
      <c r="C35" s="8" t="s">
        <v>2754</v>
      </c>
      <c r="D35" s="12">
        <v>48.155237999999997</v>
      </c>
      <c r="E35" s="12">
        <v>0.469524</v>
      </c>
      <c r="F35" s="12">
        <v>0.74761900000000003</v>
      </c>
      <c r="G35" s="12">
        <v>0.129524</v>
      </c>
      <c r="H35" s="12">
        <v>1.4590479999999999</v>
      </c>
      <c r="I35" s="12">
        <v>1.8923810000000001</v>
      </c>
      <c r="J35" s="12">
        <v>3.0904759999999998</v>
      </c>
    </row>
    <row r="36" spans="1:10" ht="36" customHeight="1">
      <c r="A36" s="8" t="s">
        <v>2761</v>
      </c>
      <c r="B36" s="8" t="s">
        <v>2753</v>
      </c>
      <c r="C36" s="8" t="s">
        <v>2757</v>
      </c>
      <c r="D36" s="12">
        <v>41.475999999999999</v>
      </c>
      <c r="E36" s="12">
        <v>0.49440000000000001</v>
      </c>
      <c r="F36" s="12">
        <v>0.57120000000000004</v>
      </c>
      <c r="G36" s="12">
        <v>0.1216</v>
      </c>
      <c r="H36" s="12">
        <v>1.4608000000000001</v>
      </c>
      <c r="I36" s="12">
        <v>1.4672000000000001</v>
      </c>
      <c r="J36" s="12">
        <v>2.7488000000000001</v>
      </c>
    </row>
    <row r="37" spans="1:10" ht="36" customHeight="1">
      <c r="A37" s="8" t="s">
        <v>2762</v>
      </c>
      <c r="B37" s="8" t="s">
        <v>2753</v>
      </c>
      <c r="C37" s="8" t="s">
        <v>2757</v>
      </c>
      <c r="D37" s="12">
        <v>36.111724000000002</v>
      </c>
      <c r="E37" s="12">
        <v>0.54137900000000005</v>
      </c>
      <c r="F37" s="12">
        <v>0.45172400000000001</v>
      </c>
      <c r="G37" s="12">
        <v>8.1379000000000007E-2</v>
      </c>
      <c r="H37" s="12">
        <v>1.356552</v>
      </c>
      <c r="I37" s="12">
        <v>1.13931</v>
      </c>
      <c r="J37" s="12">
        <v>2.5158619999999998</v>
      </c>
    </row>
    <row r="38" spans="1:10" ht="36" customHeight="1">
      <c r="A38" s="8" t="s">
        <v>2763</v>
      </c>
      <c r="B38" s="8" t="s">
        <v>2746</v>
      </c>
      <c r="C38" s="8" t="s">
        <v>2751</v>
      </c>
      <c r="D38" s="12">
        <v>36.421599999999998</v>
      </c>
      <c r="E38" s="12">
        <v>0.33679999999999999</v>
      </c>
      <c r="F38" s="12">
        <v>0.5272</v>
      </c>
      <c r="G38" s="12">
        <v>0.1168</v>
      </c>
      <c r="H38" s="12">
        <v>1.34</v>
      </c>
      <c r="I38" s="12">
        <v>1.5384</v>
      </c>
      <c r="J38" s="12">
        <v>2.6008</v>
      </c>
    </row>
    <row r="39" spans="1:10" ht="36" customHeight="1">
      <c r="A39" s="8" t="s">
        <v>2764</v>
      </c>
      <c r="B39" s="8" t="s">
        <v>2753</v>
      </c>
      <c r="C39" s="8" t="s">
        <v>2757</v>
      </c>
      <c r="D39" s="12">
        <v>39.313792999999997</v>
      </c>
      <c r="E39" s="12">
        <v>0.422759</v>
      </c>
      <c r="F39" s="12">
        <v>0.481379</v>
      </c>
      <c r="G39" s="12">
        <v>0.12551699999999999</v>
      </c>
      <c r="H39" s="12">
        <v>1.342069</v>
      </c>
      <c r="I39" s="12">
        <v>1.244828</v>
      </c>
      <c r="J39" s="12">
        <v>2.4013789999999999</v>
      </c>
    </row>
    <row r="40" spans="1:10" ht="36" customHeight="1">
      <c r="A40" s="8" t="s">
        <v>2766</v>
      </c>
      <c r="B40" s="8" t="s">
        <v>2767</v>
      </c>
      <c r="C40" s="8" t="s">
        <v>2754</v>
      </c>
      <c r="D40" s="12">
        <v>41.091999999999999</v>
      </c>
      <c r="E40" s="12">
        <v>0.37440000000000001</v>
      </c>
      <c r="F40" s="12">
        <v>0.93440000000000001</v>
      </c>
      <c r="G40" s="12">
        <v>0.2288</v>
      </c>
      <c r="H40" s="12">
        <v>0.3296</v>
      </c>
      <c r="I40" s="12">
        <v>1.7887999999999999</v>
      </c>
      <c r="J40" s="12">
        <v>2.8208000000000002</v>
      </c>
    </row>
    <row r="42" spans="1:10" ht="30" customHeight="1">
      <c r="A42" s="388" t="s">
        <v>2773</v>
      </c>
      <c r="B42" s="388"/>
      <c r="C42" s="388"/>
      <c r="D42" s="388"/>
      <c r="E42" s="388"/>
    </row>
    <row r="43" spans="1:10" ht="39" customHeight="1">
      <c r="A43" s="4" t="s">
        <v>2730</v>
      </c>
      <c r="B43" s="4" t="s">
        <v>2731</v>
      </c>
      <c r="C43" s="4" t="s">
        <v>2732</v>
      </c>
      <c r="D43" s="4" t="s">
        <v>2774</v>
      </c>
      <c r="E43" s="13" t="s">
        <v>43</v>
      </c>
    </row>
    <row r="44" spans="1:10" ht="39" customHeight="1">
      <c r="A44" s="8" t="s">
        <v>2745</v>
      </c>
      <c r="B44" s="8" t="s">
        <v>2746</v>
      </c>
      <c r="C44" s="8" t="s">
        <v>2747</v>
      </c>
      <c r="D44" s="14">
        <v>964</v>
      </c>
      <c r="E44" s="14"/>
    </row>
    <row r="45" spans="1:10" ht="39" customHeight="1">
      <c r="A45" s="8" t="s">
        <v>2750</v>
      </c>
      <c r="B45" s="8" t="s">
        <v>2746</v>
      </c>
      <c r="C45" s="8" t="s">
        <v>2751</v>
      </c>
      <c r="D45" s="14">
        <v>1132</v>
      </c>
      <c r="E45" s="14"/>
    </row>
    <row r="46" spans="1:10" ht="39" customHeight="1">
      <c r="A46" s="8" t="s">
        <v>2752</v>
      </c>
      <c r="B46" s="8" t="s">
        <v>2753</v>
      </c>
      <c r="C46" s="8" t="s">
        <v>2754</v>
      </c>
      <c r="D46" s="14">
        <v>1232</v>
      </c>
      <c r="E46" s="14"/>
    </row>
    <row r="47" spans="1:10" ht="39" customHeight="1">
      <c r="A47" s="8" t="s">
        <v>2756</v>
      </c>
      <c r="B47" s="8" t="s">
        <v>2753</v>
      </c>
      <c r="C47" s="8" t="s">
        <v>2757</v>
      </c>
      <c r="D47" s="14">
        <v>1380</v>
      </c>
      <c r="E47" s="14"/>
    </row>
    <row r="48" spans="1:10" ht="39" customHeight="1">
      <c r="A48" s="8" t="s">
        <v>2759</v>
      </c>
      <c r="B48" s="8" t="s">
        <v>2746</v>
      </c>
      <c r="C48" s="8" t="s">
        <v>2754</v>
      </c>
      <c r="D48" s="14">
        <v>1132</v>
      </c>
      <c r="E48" s="14"/>
    </row>
    <row r="49" spans="1:5" ht="39" customHeight="1">
      <c r="A49" s="8" t="s">
        <v>2761</v>
      </c>
      <c r="B49" s="8" t="s">
        <v>2753</v>
      </c>
      <c r="C49" s="8" t="s">
        <v>2757</v>
      </c>
      <c r="D49" s="14">
        <v>1330</v>
      </c>
      <c r="E49" s="14"/>
    </row>
    <row r="50" spans="1:5" ht="39" customHeight="1">
      <c r="A50" s="8" t="s">
        <v>2762</v>
      </c>
      <c r="B50" s="8" t="s">
        <v>2753</v>
      </c>
      <c r="C50" s="8" t="s">
        <v>2757</v>
      </c>
      <c r="D50" s="14">
        <v>1529</v>
      </c>
      <c r="E50" s="14"/>
    </row>
    <row r="51" spans="1:5" ht="39" customHeight="1">
      <c r="A51" s="8" t="s">
        <v>2763</v>
      </c>
      <c r="B51" s="8" t="s">
        <v>2746</v>
      </c>
      <c r="C51" s="8" t="s">
        <v>2751</v>
      </c>
      <c r="D51" s="14">
        <v>1330</v>
      </c>
      <c r="E51" s="14"/>
    </row>
    <row r="52" spans="1:5" ht="39" customHeight="1">
      <c r="A52" s="8" t="s">
        <v>2764</v>
      </c>
      <c r="B52" s="8" t="s">
        <v>2753</v>
      </c>
      <c r="C52" s="8" t="s">
        <v>2757</v>
      </c>
      <c r="D52" s="14">
        <v>1529</v>
      </c>
      <c r="E52" s="14"/>
    </row>
    <row r="53" spans="1:5" ht="39" customHeight="1">
      <c r="A53" s="8" t="s">
        <v>2766</v>
      </c>
      <c r="B53" s="8" t="s">
        <v>2767</v>
      </c>
      <c r="C53" s="8" t="s">
        <v>2754</v>
      </c>
      <c r="D53" s="14">
        <v>1232</v>
      </c>
      <c r="E53" s="14"/>
    </row>
  </sheetData>
  <sheetProtection password="CF7A" sheet="1" objects="1" scenarios="1"/>
  <mergeCells count="18">
    <mergeCell ref="A1:J1"/>
    <mergeCell ref="A2:J2"/>
    <mergeCell ref="A3:J3"/>
    <mergeCell ref="AL3:AY3"/>
    <mergeCell ref="E4:J4"/>
    <mergeCell ref="E5:J5"/>
    <mergeCell ref="E6:J6"/>
    <mergeCell ref="E7:J7"/>
    <mergeCell ref="E8:J8"/>
    <mergeCell ref="E9:J9"/>
    <mergeCell ref="A16:J16"/>
    <mergeCell ref="A29:J29"/>
    <mergeCell ref="A42:E42"/>
    <mergeCell ref="E10:J10"/>
    <mergeCell ref="E11:J11"/>
    <mergeCell ref="E12:J12"/>
    <mergeCell ref="E13:J13"/>
    <mergeCell ref="E14:J14"/>
  </mergeCells>
  <phoneticPr fontId="31" type="noConversion"/>
  <pageMargins left="0.70866099999999999" right="0.70866099999999999" top="0.748031" bottom="0.748031" header="0.31496099999999999" footer="0.31496099999999999"/>
  <pageSetup paperSize="9" scale="90" orientation="landscape" verticalDpi="0"/>
</worksheet>
</file>

<file path=xl/worksheets/sheet14.xml><?xml version="1.0" encoding="utf-8"?>
<worksheet xmlns="http://schemas.openxmlformats.org/spreadsheetml/2006/main" xmlns:r="http://schemas.openxmlformats.org/officeDocument/2006/relationships">
  <dimension ref="A1"/>
  <sheetViews>
    <sheetView workbookViewId="0">
      <selection activeCell="O23" sqref="O23"/>
    </sheetView>
  </sheetViews>
  <sheetFormatPr defaultColWidth="9.140625" defaultRowHeight="12.75" customHeight="1"/>
  <sheetData/>
  <phoneticPr fontId="31" type="noConversion"/>
  <pageMargins left="0.7" right="0.7" top="0.75" bottom="0.75" header="0.3" footer="0.3"/>
  <pageSetup paperSize="9" scale="90" orientation="portrait" verticalDpi="0" r:id="rId1"/>
</worksheet>
</file>

<file path=xl/worksheets/sheet2.xml><?xml version="1.0" encoding="utf-8"?>
<worksheet xmlns="http://schemas.openxmlformats.org/spreadsheetml/2006/main" xmlns:r="http://schemas.openxmlformats.org/officeDocument/2006/relationships">
  <dimension ref="A1:E13"/>
  <sheetViews>
    <sheetView topLeftCell="C1" workbookViewId="0">
      <selection activeCell="D12" sqref="D12"/>
    </sheetView>
  </sheetViews>
  <sheetFormatPr defaultColWidth="9.140625" defaultRowHeight="12.75" customHeight="1"/>
  <cols>
    <col min="2" max="2" width="74.85546875" customWidth="1"/>
    <col min="4" max="4" width="65.85546875" customWidth="1"/>
  </cols>
  <sheetData>
    <row r="1" spans="1:5" ht="49.5" customHeight="1">
      <c r="A1" s="232" t="s">
        <v>3</v>
      </c>
      <c r="B1" s="233"/>
      <c r="C1" s="232" t="s">
        <v>3</v>
      </c>
      <c r="D1" s="233"/>
    </row>
    <row r="2" spans="1:5" ht="37.5" customHeight="1">
      <c r="A2" s="222" t="s">
        <v>4</v>
      </c>
      <c r="B2" s="223" t="s">
        <v>5</v>
      </c>
      <c r="C2" s="222" t="s">
        <v>4</v>
      </c>
      <c r="D2" s="223" t="s">
        <v>5</v>
      </c>
    </row>
    <row r="3" spans="1:5" ht="37.5" customHeight="1">
      <c r="A3" s="224">
        <v>1</v>
      </c>
      <c r="B3" s="225" t="s">
        <v>6</v>
      </c>
      <c r="C3" s="224">
        <v>1</v>
      </c>
      <c r="D3" s="225" t="s">
        <v>6</v>
      </c>
    </row>
    <row r="4" spans="1:5" ht="37.5" customHeight="1">
      <c r="A4" s="224">
        <v>2</v>
      </c>
      <c r="B4" s="225" t="s">
        <v>7</v>
      </c>
      <c r="C4" s="224">
        <v>2</v>
      </c>
      <c r="D4" s="225" t="s">
        <v>8</v>
      </c>
    </row>
    <row r="5" spans="1:5" ht="37.5" customHeight="1">
      <c r="A5" s="224">
        <v>3</v>
      </c>
      <c r="B5" s="225" t="s">
        <v>9</v>
      </c>
      <c r="C5" s="224">
        <v>3</v>
      </c>
      <c r="D5" s="225" t="s">
        <v>10</v>
      </c>
    </row>
    <row r="6" spans="1:5" ht="37.5" customHeight="1">
      <c r="A6" s="224">
        <v>4</v>
      </c>
      <c r="B6" s="225" t="s">
        <v>11</v>
      </c>
      <c r="C6" s="224">
        <v>4</v>
      </c>
      <c r="D6" s="225" t="s">
        <v>12</v>
      </c>
    </row>
    <row r="7" spans="1:5" ht="37.5" customHeight="1">
      <c r="A7" s="224">
        <v>5</v>
      </c>
      <c r="B7" s="225" t="s">
        <v>13</v>
      </c>
      <c r="C7" s="224">
        <v>5</v>
      </c>
      <c r="D7" s="225" t="s">
        <v>14</v>
      </c>
    </row>
    <row r="8" spans="1:5" ht="37.5" customHeight="1">
      <c r="A8" s="224">
        <v>6</v>
      </c>
      <c r="B8" s="225" t="s">
        <v>15</v>
      </c>
      <c r="C8" s="224">
        <v>6</v>
      </c>
      <c r="D8" s="225" t="s">
        <v>16</v>
      </c>
    </row>
    <row r="9" spans="1:5" ht="37.5" customHeight="1">
      <c r="A9" s="224">
        <v>7</v>
      </c>
      <c r="B9" s="225" t="s">
        <v>17</v>
      </c>
      <c r="C9" s="224">
        <v>7</v>
      </c>
      <c r="D9" s="225" t="s">
        <v>18</v>
      </c>
    </row>
    <row r="10" spans="1:5" ht="37.5" customHeight="1">
      <c r="A10" s="224">
        <v>8</v>
      </c>
      <c r="B10" s="225" t="s">
        <v>19</v>
      </c>
      <c r="C10" s="224">
        <v>8</v>
      </c>
      <c r="D10" s="225" t="s">
        <v>20</v>
      </c>
    </row>
    <row r="11" spans="1:5" ht="37.5" customHeight="1">
      <c r="A11" s="224">
        <v>9</v>
      </c>
      <c r="B11" s="225" t="s">
        <v>21</v>
      </c>
      <c r="C11" s="224">
        <v>9</v>
      </c>
      <c r="D11" s="225" t="s">
        <v>22</v>
      </c>
      <c r="E11" s="127"/>
    </row>
    <row r="12" spans="1:5" ht="37.5" customHeight="1">
      <c r="A12" s="224">
        <v>10</v>
      </c>
      <c r="B12" s="225" t="s">
        <v>23</v>
      </c>
      <c r="C12" s="224">
        <v>10</v>
      </c>
      <c r="D12" s="225" t="s">
        <v>24</v>
      </c>
    </row>
    <row r="13" spans="1:5" ht="37.5" customHeight="1">
      <c r="A13" s="224">
        <v>11</v>
      </c>
      <c r="B13" s="225" t="s">
        <v>25</v>
      </c>
      <c r="C13" s="224">
        <v>11</v>
      </c>
      <c r="D13" s="225" t="s">
        <v>26</v>
      </c>
    </row>
  </sheetData>
  <sheetProtection password="CF7A" sheet="1" objects="1" scenarios="1"/>
  <mergeCells count="2">
    <mergeCell ref="A1:B1"/>
    <mergeCell ref="C1:D1"/>
  </mergeCells>
  <phoneticPr fontId="31" type="noConversion"/>
  <pageMargins left="1.07" right="0.7" top="0.75" bottom="0.75" header="0.3" footer="0.3"/>
  <pageSetup paperSize="9" scale="90" orientation="portrait" verticalDpi="0"/>
</worksheet>
</file>

<file path=xl/worksheets/sheet3.xml><?xml version="1.0" encoding="utf-8"?>
<worksheet xmlns="http://schemas.openxmlformats.org/spreadsheetml/2006/main" xmlns:r="http://schemas.openxmlformats.org/officeDocument/2006/relationships">
  <sheetPr published="0" enableFormatConditionsCalculation="0">
    <tabColor rgb="FFC00000"/>
  </sheetPr>
  <dimension ref="A2:A13"/>
  <sheetViews>
    <sheetView workbookViewId="0">
      <selection activeCell="A9" sqref="A9"/>
    </sheetView>
  </sheetViews>
  <sheetFormatPr defaultColWidth="9.140625" defaultRowHeight="12.75" customHeight="1"/>
  <cols>
    <col min="1" max="1" width="154.85546875" customWidth="1"/>
  </cols>
  <sheetData>
    <row r="2" spans="1:1" ht="36.75" customHeight="1">
      <c r="A2" s="220" t="s">
        <v>27</v>
      </c>
    </row>
    <row r="3" spans="1:1" ht="51.75" customHeight="1">
      <c r="A3" s="221" t="s">
        <v>28</v>
      </c>
    </row>
    <row r="4" spans="1:1" ht="75" customHeight="1">
      <c r="A4" s="221" t="s">
        <v>29</v>
      </c>
    </row>
    <row r="5" spans="1:1" ht="52.5" customHeight="1">
      <c r="A5" s="221" t="s">
        <v>30</v>
      </c>
    </row>
    <row r="6" spans="1:1" ht="34.5" customHeight="1">
      <c r="A6" s="221" t="s">
        <v>31</v>
      </c>
    </row>
    <row r="7" spans="1:1" ht="31.5" customHeight="1">
      <c r="A7" s="221" t="s">
        <v>32</v>
      </c>
    </row>
    <row r="8" spans="1:1" ht="27" customHeight="1">
      <c r="A8" s="221" t="s">
        <v>33</v>
      </c>
    </row>
    <row r="9" spans="1:1" ht="87" customHeight="1">
      <c r="A9" s="221" t="s">
        <v>34</v>
      </c>
    </row>
    <row r="10" spans="1:1" ht="23.25" customHeight="1">
      <c r="A10" s="221" t="s">
        <v>35</v>
      </c>
    </row>
    <row r="11" spans="1:1" ht="22.5" customHeight="1">
      <c r="A11" s="221" t="s">
        <v>36</v>
      </c>
    </row>
    <row r="12" spans="1:1" ht="21" customHeight="1">
      <c r="A12" s="221" t="s">
        <v>37</v>
      </c>
    </row>
    <row r="13" spans="1:1" ht="24" customHeight="1">
      <c r="A13" s="221" t="s">
        <v>38</v>
      </c>
    </row>
  </sheetData>
  <sheetProtection password="CF7A" sheet="1" objects="1" scenarios="1"/>
  <phoneticPr fontId="31" type="noConversion"/>
  <pageMargins left="0.51181100000000002" right="0.51181100000000002" top="0.52" bottom="0.15748000000000001" header="0.31496099999999999" footer="0.52"/>
  <pageSetup paperSize="9" scale="90" orientation="landscape"/>
</worksheet>
</file>

<file path=xl/worksheets/sheet4.xml><?xml version="1.0" encoding="utf-8"?>
<worksheet xmlns="http://schemas.openxmlformats.org/spreadsheetml/2006/main" xmlns:r="http://schemas.openxmlformats.org/officeDocument/2006/relationships">
  <dimension ref="A1:G499"/>
  <sheetViews>
    <sheetView workbookViewId="0">
      <selection activeCell="F17" sqref="F17"/>
    </sheetView>
  </sheetViews>
  <sheetFormatPr defaultColWidth="9.140625" defaultRowHeight="12.75" customHeight="1"/>
  <cols>
    <col min="1" max="1" width="6.7109375" customWidth="1"/>
    <col min="2" max="2" width="33.28515625" style="199" customWidth="1"/>
    <col min="3" max="3" width="19.42578125" style="81" customWidth="1"/>
    <col min="4" max="4" width="9.42578125" customWidth="1"/>
    <col min="5" max="5" width="10.85546875" style="81" customWidth="1"/>
    <col min="6" max="6" width="9.85546875" customWidth="1"/>
    <col min="7" max="7" width="5.85546875" hidden="1" customWidth="1"/>
  </cols>
  <sheetData>
    <row r="1" spans="1:7" s="198" customFormat="1" ht="31.5" customHeight="1">
      <c r="A1" s="249" t="s">
        <v>8</v>
      </c>
      <c r="B1" s="249"/>
      <c r="C1" s="249"/>
      <c r="D1" s="249"/>
      <c r="E1" s="249"/>
      <c r="F1" s="249"/>
      <c r="G1" s="250"/>
    </row>
    <row r="2" spans="1:7" s="198" customFormat="1" ht="22.5" customHeight="1">
      <c r="A2" s="239" t="s">
        <v>4</v>
      </c>
      <c r="B2" s="240" t="s">
        <v>39</v>
      </c>
      <c r="C2" s="240" t="s">
        <v>40</v>
      </c>
      <c r="D2" s="240" t="s">
        <v>41</v>
      </c>
      <c r="E2" s="240" t="s">
        <v>42</v>
      </c>
      <c r="F2" s="240"/>
      <c r="G2" s="241" t="s">
        <v>43</v>
      </c>
    </row>
    <row r="3" spans="1:7" s="198" customFormat="1" ht="27" customHeight="1">
      <c r="A3" s="239"/>
      <c r="B3" s="240"/>
      <c r="C3" s="240"/>
      <c r="D3" s="240"/>
      <c r="E3" s="174" t="s">
        <v>44</v>
      </c>
      <c r="F3" s="174" t="s">
        <v>45</v>
      </c>
      <c r="G3" s="241"/>
    </row>
    <row r="4" spans="1:7" s="172" customFormat="1" ht="24.95" customHeight="1">
      <c r="A4" s="251" t="s">
        <v>46</v>
      </c>
      <c r="B4" s="252"/>
      <c r="C4" s="252"/>
      <c r="D4" s="252"/>
      <c r="E4" s="252"/>
      <c r="F4" s="252"/>
      <c r="G4" s="253"/>
    </row>
    <row r="5" spans="1:7" s="198" customFormat="1" ht="24.95" customHeight="1">
      <c r="A5" s="187">
        <v>1</v>
      </c>
      <c r="B5" s="175" t="s">
        <v>47</v>
      </c>
      <c r="C5" s="175" t="s">
        <v>48</v>
      </c>
      <c r="D5" s="175" t="s">
        <v>49</v>
      </c>
      <c r="E5" s="175">
        <v>357</v>
      </c>
      <c r="F5" s="175">
        <f>E5/1.128</f>
        <v>316.48936170212767</v>
      </c>
      <c r="G5" s="200"/>
    </row>
    <row r="6" spans="1:7" s="198" customFormat="1" ht="24.95" customHeight="1">
      <c r="A6" s="187">
        <v>2</v>
      </c>
      <c r="B6" s="175" t="s">
        <v>47</v>
      </c>
      <c r="C6" s="175" t="s">
        <v>50</v>
      </c>
      <c r="D6" s="175" t="s">
        <v>49</v>
      </c>
      <c r="E6" s="175">
        <v>337</v>
      </c>
      <c r="F6" s="175">
        <f t="shared" ref="F6:F11" si="0">E6/1.128</f>
        <v>298.75886524822698</v>
      </c>
      <c r="G6" s="200"/>
    </row>
    <row r="7" spans="1:7" s="198" customFormat="1" ht="24.95" customHeight="1">
      <c r="A7" s="187">
        <v>3</v>
      </c>
      <c r="B7" s="175" t="s">
        <v>51</v>
      </c>
      <c r="C7" s="175" t="s">
        <v>52</v>
      </c>
      <c r="D7" s="175" t="s">
        <v>49</v>
      </c>
      <c r="E7" s="175">
        <v>337</v>
      </c>
      <c r="F7" s="175">
        <f t="shared" si="0"/>
        <v>298.75886524822698</v>
      </c>
      <c r="G7" s="200"/>
    </row>
    <row r="8" spans="1:7" s="198" customFormat="1" ht="24.95" customHeight="1">
      <c r="A8" s="187">
        <v>4</v>
      </c>
      <c r="B8" s="175" t="s">
        <v>51</v>
      </c>
      <c r="C8" s="175" t="s">
        <v>53</v>
      </c>
      <c r="D8" s="175" t="s">
        <v>49</v>
      </c>
      <c r="E8" s="175">
        <v>317</v>
      </c>
      <c r="F8" s="175">
        <f t="shared" si="0"/>
        <v>281.02836879432624</v>
      </c>
      <c r="G8" s="200"/>
    </row>
    <row r="9" spans="1:7" s="198" customFormat="1" ht="24.95" customHeight="1">
      <c r="A9" s="187">
        <v>5</v>
      </c>
      <c r="B9" s="175" t="s">
        <v>51</v>
      </c>
      <c r="C9" s="175" t="s">
        <v>54</v>
      </c>
      <c r="D9" s="175" t="s">
        <v>49</v>
      </c>
      <c r="E9" s="175">
        <v>310</v>
      </c>
      <c r="F9" s="175">
        <f t="shared" si="0"/>
        <v>274.82269503546104</v>
      </c>
      <c r="G9" s="200"/>
    </row>
    <row r="10" spans="1:7" s="198" customFormat="1" ht="24.95" customHeight="1">
      <c r="A10" s="187">
        <v>6</v>
      </c>
      <c r="B10" s="175" t="s">
        <v>51</v>
      </c>
      <c r="C10" s="175" t="s">
        <v>55</v>
      </c>
      <c r="D10" s="175" t="s">
        <v>49</v>
      </c>
      <c r="E10" s="175">
        <v>290</v>
      </c>
      <c r="F10" s="175">
        <f t="shared" si="0"/>
        <v>257.0921985815603</v>
      </c>
      <c r="G10" s="200"/>
    </row>
    <row r="11" spans="1:7" s="198" customFormat="1" ht="24.95" customHeight="1">
      <c r="A11" s="187" t="s">
        <v>56</v>
      </c>
      <c r="B11" s="175" t="s">
        <v>57</v>
      </c>
      <c r="C11" s="195" t="s">
        <v>58</v>
      </c>
      <c r="D11" s="175" t="s">
        <v>49</v>
      </c>
      <c r="E11" s="175">
        <v>630</v>
      </c>
      <c r="F11" s="175">
        <f t="shared" si="0"/>
        <v>558.51063829787245</v>
      </c>
      <c r="G11" s="200"/>
    </row>
    <row r="12" spans="1:7" s="198" customFormat="1" ht="24.95" customHeight="1">
      <c r="A12" s="251" t="s">
        <v>59</v>
      </c>
      <c r="B12" s="252"/>
      <c r="C12" s="252"/>
      <c r="D12" s="252"/>
      <c r="E12" s="252"/>
      <c r="F12" s="252"/>
      <c r="G12" s="253"/>
    </row>
    <row r="13" spans="1:7" s="198" customFormat="1" ht="24.95" customHeight="1">
      <c r="A13" s="187" t="s">
        <v>60</v>
      </c>
      <c r="B13" s="175" t="s">
        <v>61</v>
      </c>
      <c r="C13" s="175"/>
      <c r="D13" s="175" t="s">
        <v>62</v>
      </c>
      <c r="E13" s="175">
        <v>157</v>
      </c>
      <c r="F13" s="175">
        <f>E13/1.039</f>
        <v>151.10683349374401</v>
      </c>
      <c r="G13" s="200"/>
    </row>
    <row r="14" spans="1:7" s="198" customFormat="1" ht="24.95" customHeight="1">
      <c r="A14" s="187" t="s">
        <v>63</v>
      </c>
      <c r="B14" s="175" t="s">
        <v>64</v>
      </c>
      <c r="C14" s="175" t="s">
        <v>65</v>
      </c>
      <c r="D14" s="175" t="s">
        <v>62</v>
      </c>
      <c r="E14" s="175">
        <v>95</v>
      </c>
      <c r="F14" s="175">
        <f t="shared" ref="F14:F21" si="1">E14/1.039</f>
        <v>91.434071222329166</v>
      </c>
      <c r="G14" s="200"/>
    </row>
    <row r="15" spans="1:7" s="198" customFormat="1" ht="24.95" customHeight="1">
      <c r="A15" s="187" t="s">
        <v>66</v>
      </c>
      <c r="B15" s="175" t="s">
        <v>67</v>
      </c>
      <c r="C15" s="201" t="s">
        <v>68</v>
      </c>
      <c r="D15" s="175" t="s">
        <v>62</v>
      </c>
      <c r="E15" s="175">
        <v>110</v>
      </c>
      <c r="F15" s="175">
        <f t="shared" si="1"/>
        <v>105.87102983638114</v>
      </c>
      <c r="G15" s="200"/>
    </row>
    <row r="16" spans="1:7" s="198" customFormat="1" ht="24.95" customHeight="1">
      <c r="A16" s="187" t="s">
        <v>69</v>
      </c>
      <c r="B16" s="175" t="s">
        <v>67</v>
      </c>
      <c r="C16" s="201" t="s">
        <v>70</v>
      </c>
      <c r="D16" s="175" t="s">
        <v>62</v>
      </c>
      <c r="E16" s="175">
        <v>110</v>
      </c>
      <c r="F16" s="175">
        <f t="shared" si="1"/>
        <v>105.87102983638114</v>
      </c>
      <c r="G16" s="200"/>
    </row>
    <row r="17" spans="1:7" s="198" customFormat="1" ht="24.95" customHeight="1">
      <c r="A17" s="187" t="s">
        <v>71</v>
      </c>
      <c r="B17" s="175" t="s">
        <v>67</v>
      </c>
      <c r="C17" s="201" t="s">
        <v>72</v>
      </c>
      <c r="D17" s="175" t="s">
        <v>62</v>
      </c>
      <c r="E17" s="175">
        <v>110</v>
      </c>
      <c r="F17" s="175">
        <f t="shared" si="1"/>
        <v>105.87102983638114</v>
      </c>
      <c r="G17" s="200"/>
    </row>
    <row r="18" spans="1:7" s="198" customFormat="1" ht="24.95" customHeight="1">
      <c r="A18" s="187" t="s">
        <v>73</v>
      </c>
      <c r="B18" s="175" t="s">
        <v>74</v>
      </c>
      <c r="C18" s="175"/>
      <c r="D18" s="175" t="s">
        <v>62</v>
      </c>
      <c r="E18" s="175">
        <v>100</v>
      </c>
      <c r="F18" s="175">
        <f t="shared" si="1"/>
        <v>96.2463907603465</v>
      </c>
      <c r="G18" s="31"/>
    </row>
    <row r="19" spans="1:7" s="198" customFormat="1" ht="24.95" customHeight="1">
      <c r="A19" s="187" t="s">
        <v>56</v>
      </c>
      <c r="B19" s="175" t="s">
        <v>75</v>
      </c>
      <c r="C19" s="175"/>
      <c r="D19" s="175" t="s">
        <v>62</v>
      </c>
      <c r="E19" s="175">
        <v>82</v>
      </c>
      <c r="F19" s="175">
        <f t="shared" si="1"/>
        <v>78.92204042348412</v>
      </c>
      <c r="G19" s="200"/>
    </row>
    <row r="20" spans="1:7" s="198" customFormat="1" ht="24.95" customHeight="1">
      <c r="A20" s="187" t="s">
        <v>76</v>
      </c>
      <c r="B20" s="175" t="s">
        <v>77</v>
      </c>
      <c r="C20" s="175"/>
      <c r="D20" s="175" t="s">
        <v>62</v>
      </c>
      <c r="E20" s="175">
        <v>79</v>
      </c>
      <c r="F20" s="175">
        <f t="shared" si="1"/>
        <v>76.034648700673728</v>
      </c>
      <c r="G20" s="200"/>
    </row>
    <row r="21" spans="1:7" s="198" customFormat="1" ht="24.95" customHeight="1">
      <c r="A21" s="187" t="s">
        <v>78</v>
      </c>
      <c r="B21" s="175" t="s">
        <v>79</v>
      </c>
      <c r="C21" s="175"/>
      <c r="D21" s="175" t="s">
        <v>49</v>
      </c>
      <c r="E21" s="175">
        <v>360</v>
      </c>
      <c r="F21" s="175">
        <f t="shared" si="1"/>
        <v>346.48700673724738</v>
      </c>
      <c r="G21" s="200"/>
    </row>
    <row r="22" spans="1:7" s="198" customFormat="1" ht="24.95" customHeight="1">
      <c r="A22" s="234" t="s">
        <v>80</v>
      </c>
      <c r="B22" s="234"/>
      <c r="C22" s="234"/>
      <c r="D22" s="234"/>
      <c r="E22" s="234"/>
      <c r="F22" s="234"/>
      <c r="G22" s="254"/>
    </row>
    <row r="23" spans="1:7" s="198" customFormat="1" ht="24.95" customHeight="1">
      <c r="A23" s="202" t="s">
        <v>60</v>
      </c>
      <c r="B23" s="201" t="s">
        <v>81</v>
      </c>
      <c r="C23" s="201" t="s">
        <v>82</v>
      </c>
      <c r="D23" s="203" t="s">
        <v>83</v>
      </c>
      <c r="E23" s="203">
        <v>0.43</v>
      </c>
      <c r="F23" s="204">
        <f>E23/1.129</f>
        <v>0.38086802480070858</v>
      </c>
      <c r="G23" s="205"/>
    </row>
    <row r="24" spans="1:7" s="198" customFormat="1" ht="30.75" customHeight="1">
      <c r="A24" s="202" t="s">
        <v>63</v>
      </c>
      <c r="B24" s="201" t="s">
        <v>84</v>
      </c>
      <c r="C24" s="201" t="s">
        <v>85</v>
      </c>
      <c r="D24" s="203" t="s">
        <v>83</v>
      </c>
      <c r="E24" s="203">
        <v>0.4</v>
      </c>
      <c r="F24" s="204">
        <f t="shared" ref="F24:F33" si="2">E24/1.129</f>
        <v>0.35429583702391498</v>
      </c>
      <c r="G24" s="205"/>
    </row>
    <row r="25" spans="1:7" s="198" customFormat="1" ht="19.5" customHeight="1">
      <c r="A25" s="202" t="s">
        <v>66</v>
      </c>
      <c r="B25" s="201" t="s">
        <v>86</v>
      </c>
      <c r="C25" s="201" t="s">
        <v>82</v>
      </c>
      <c r="D25" s="203" t="s">
        <v>83</v>
      </c>
      <c r="E25" s="203">
        <v>0.39</v>
      </c>
      <c r="F25" s="204">
        <f t="shared" si="2"/>
        <v>0.34543844109831712</v>
      </c>
      <c r="G25" s="205"/>
    </row>
    <row r="26" spans="1:7" s="198" customFormat="1" ht="25.5" customHeight="1">
      <c r="A26" s="202" t="s">
        <v>69</v>
      </c>
      <c r="B26" s="201" t="s">
        <v>87</v>
      </c>
      <c r="C26" s="201" t="s">
        <v>85</v>
      </c>
      <c r="D26" s="203" t="s">
        <v>83</v>
      </c>
      <c r="E26" s="203">
        <v>0.36</v>
      </c>
      <c r="F26" s="204">
        <f t="shared" si="2"/>
        <v>0.31886625332152346</v>
      </c>
      <c r="G26" s="205"/>
    </row>
    <row r="27" spans="1:7" s="198" customFormat="1" ht="24.95" customHeight="1">
      <c r="A27" s="202" t="s">
        <v>71</v>
      </c>
      <c r="B27" s="201" t="s">
        <v>88</v>
      </c>
      <c r="C27" s="201" t="s">
        <v>89</v>
      </c>
      <c r="D27" s="175" t="s">
        <v>62</v>
      </c>
      <c r="E27" s="203">
        <v>233</v>
      </c>
      <c r="F27" s="204">
        <f t="shared" si="2"/>
        <v>206.37732506643047</v>
      </c>
      <c r="G27" s="205"/>
    </row>
    <row r="28" spans="1:7" s="198" customFormat="1" ht="24.95" customHeight="1">
      <c r="A28" s="202" t="s">
        <v>73</v>
      </c>
      <c r="B28" s="201" t="s">
        <v>88</v>
      </c>
      <c r="C28" s="201" t="s">
        <v>90</v>
      </c>
      <c r="D28" s="175" t="s">
        <v>62</v>
      </c>
      <c r="E28" s="203">
        <v>223</v>
      </c>
      <c r="F28" s="204">
        <f t="shared" si="2"/>
        <v>197.5199291408326</v>
      </c>
      <c r="G28" s="205"/>
    </row>
    <row r="29" spans="1:7" s="198" customFormat="1" ht="24.95" customHeight="1">
      <c r="A29" s="202" t="s">
        <v>56</v>
      </c>
      <c r="B29" s="201" t="s">
        <v>91</v>
      </c>
      <c r="C29" s="201" t="s">
        <v>89</v>
      </c>
      <c r="D29" s="175" t="s">
        <v>62</v>
      </c>
      <c r="E29" s="203">
        <v>243</v>
      </c>
      <c r="F29" s="204">
        <f t="shared" si="2"/>
        <v>215.23472099202834</v>
      </c>
      <c r="G29" s="205"/>
    </row>
    <row r="30" spans="1:7" s="198" customFormat="1" ht="24.95" customHeight="1">
      <c r="A30" s="202" t="s">
        <v>76</v>
      </c>
      <c r="B30" s="201" t="s">
        <v>91</v>
      </c>
      <c r="C30" s="201" t="s">
        <v>90</v>
      </c>
      <c r="D30" s="175" t="s">
        <v>62</v>
      </c>
      <c r="E30" s="203">
        <v>233</v>
      </c>
      <c r="F30" s="204">
        <f t="shared" si="2"/>
        <v>206.37732506643047</v>
      </c>
      <c r="G30" s="205"/>
    </row>
    <row r="31" spans="1:7" s="198" customFormat="1" ht="24.95" customHeight="1">
      <c r="A31" s="202" t="s">
        <v>78</v>
      </c>
      <c r="B31" s="201" t="s">
        <v>92</v>
      </c>
      <c r="C31" s="201" t="s">
        <v>93</v>
      </c>
      <c r="D31" s="201" t="s">
        <v>94</v>
      </c>
      <c r="E31" s="203">
        <v>39</v>
      </c>
      <c r="F31" s="204">
        <f t="shared" si="2"/>
        <v>34.54384410983171</v>
      </c>
      <c r="G31" s="205"/>
    </row>
    <row r="32" spans="1:7" s="198" customFormat="1" ht="24.95" customHeight="1">
      <c r="A32" s="202" t="s">
        <v>95</v>
      </c>
      <c r="B32" s="201" t="s">
        <v>92</v>
      </c>
      <c r="C32" s="201" t="s">
        <v>96</v>
      </c>
      <c r="D32" s="201" t="s">
        <v>94</v>
      </c>
      <c r="E32" s="203">
        <v>53</v>
      </c>
      <c r="F32" s="204">
        <f t="shared" si="2"/>
        <v>46.944198405668736</v>
      </c>
      <c r="G32" s="205"/>
    </row>
    <row r="33" spans="1:7" s="198" customFormat="1" ht="24.95" customHeight="1">
      <c r="A33" s="202" t="s">
        <v>97</v>
      </c>
      <c r="B33" s="201" t="s">
        <v>92</v>
      </c>
      <c r="C33" s="201" t="s">
        <v>98</v>
      </c>
      <c r="D33" s="201" t="s">
        <v>94</v>
      </c>
      <c r="E33" s="203">
        <v>62</v>
      </c>
      <c r="F33" s="204">
        <f t="shared" si="2"/>
        <v>54.91585473870682</v>
      </c>
      <c r="G33" s="205"/>
    </row>
    <row r="34" spans="1:7" s="198" customFormat="1" ht="24.95" customHeight="1">
      <c r="A34" s="234" t="s">
        <v>99</v>
      </c>
      <c r="B34" s="237"/>
      <c r="C34" s="237"/>
      <c r="D34" s="237"/>
      <c r="E34" s="237"/>
      <c r="F34" s="237"/>
      <c r="G34" s="238"/>
    </row>
    <row r="35" spans="1:7" s="198" customFormat="1" ht="24.95" customHeight="1">
      <c r="A35" s="202" t="s">
        <v>60</v>
      </c>
      <c r="B35" s="207" t="s">
        <v>100</v>
      </c>
      <c r="C35" s="201" t="s">
        <v>101</v>
      </c>
      <c r="D35" s="201" t="s">
        <v>49</v>
      </c>
      <c r="E35" s="203">
        <v>3690</v>
      </c>
      <c r="F35" s="204">
        <f>E35/1.1295</f>
        <v>3266.9322709163348</v>
      </c>
      <c r="G35" s="206"/>
    </row>
    <row r="36" spans="1:7" s="198" customFormat="1" ht="24.95" customHeight="1">
      <c r="A36" s="202" t="s">
        <v>63</v>
      </c>
      <c r="B36" s="207" t="s">
        <v>100</v>
      </c>
      <c r="C36" s="201" t="s">
        <v>102</v>
      </c>
      <c r="D36" s="201" t="s">
        <v>49</v>
      </c>
      <c r="E36" s="203">
        <v>3690</v>
      </c>
      <c r="F36" s="204">
        <f t="shared" ref="F36:F89" si="3">E36/1.1295</f>
        <v>3266.9322709163348</v>
      </c>
      <c r="G36" s="206"/>
    </row>
    <row r="37" spans="1:7" s="198" customFormat="1" ht="24.95" customHeight="1">
      <c r="A37" s="202" t="s">
        <v>66</v>
      </c>
      <c r="B37" s="201" t="s">
        <v>103</v>
      </c>
      <c r="C37" s="201" t="s">
        <v>104</v>
      </c>
      <c r="D37" s="201" t="s">
        <v>49</v>
      </c>
      <c r="E37" s="203">
        <v>3580</v>
      </c>
      <c r="F37" s="204">
        <f t="shared" si="3"/>
        <v>3169.5440460380701</v>
      </c>
      <c r="G37" s="205"/>
    </row>
    <row r="38" spans="1:7" s="198" customFormat="1" ht="24.95" customHeight="1">
      <c r="A38" s="202" t="s">
        <v>69</v>
      </c>
      <c r="B38" s="201" t="s">
        <v>103</v>
      </c>
      <c r="C38" s="201" t="s">
        <v>105</v>
      </c>
      <c r="D38" s="201" t="s">
        <v>49</v>
      </c>
      <c r="E38" s="203">
        <v>3500</v>
      </c>
      <c r="F38" s="204">
        <f t="shared" si="3"/>
        <v>3098.7162461266048</v>
      </c>
      <c r="G38" s="205"/>
    </row>
    <row r="39" spans="1:7" s="198" customFormat="1" ht="24.95" customHeight="1">
      <c r="A39" s="202" t="s">
        <v>71</v>
      </c>
      <c r="B39" s="201" t="s">
        <v>103</v>
      </c>
      <c r="C39" s="201" t="s">
        <v>106</v>
      </c>
      <c r="D39" s="201" t="s">
        <v>49</v>
      </c>
      <c r="E39" s="203">
        <v>3500</v>
      </c>
      <c r="F39" s="204">
        <f t="shared" si="3"/>
        <v>3098.7162461266048</v>
      </c>
      <c r="G39" s="205"/>
    </row>
    <row r="40" spans="1:7" s="198" customFormat="1" ht="24.95" customHeight="1">
      <c r="A40" s="202" t="s">
        <v>73</v>
      </c>
      <c r="B40" s="201" t="s">
        <v>103</v>
      </c>
      <c r="C40" s="201" t="s">
        <v>107</v>
      </c>
      <c r="D40" s="201" t="s">
        <v>49</v>
      </c>
      <c r="E40" s="203">
        <v>3660</v>
      </c>
      <c r="F40" s="204">
        <f t="shared" si="3"/>
        <v>3240.3718459495353</v>
      </c>
      <c r="G40" s="205"/>
    </row>
    <row r="41" spans="1:7" s="198" customFormat="1" ht="24.95" customHeight="1">
      <c r="A41" s="202" t="s">
        <v>56</v>
      </c>
      <c r="B41" s="201" t="s">
        <v>103</v>
      </c>
      <c r="C41" s="201" t="s">
        <v>108</v>
      </c>
      <c r="D41" s="201" t="s">
        <v>49</v>
      </c>
      <c r="E41" s="203">
        <v>3660</v>
      </c>
      <c r="F41" s="204">
        <f t="shared" si="3"/>
        <v>3240.3718459495353</v>
      </c>
      <c r="G41" s="205"/>
    </row>
    <row r="42" spans="1:7" s="198" customFormat="1" ht="24.95" customHeight="1">
      <c r="A42" s="202" t="s">
        <v>76</v>
      </c>
      <c r="B42" s="201" t="s">
        <v>103</v>
      </c>
      <c r="C42" s="201" t="s">
        <v>109</v>
      </c>
      <c r="D42" s="201" t="s">
        <v>49</v>
      </c>
      <c r="E42" s="203">
        <v>3660</v>
      </c>
      <c r="F42" s="204">
        <f t="shared" si="3"/>
        <v>3240.3718459495353</v>
      </c>
      <c r="G42" s="205"/>
    </row>
    <row r="43" spans="1:7" s="198" customFormat="1" ht="24.95" customHeight="1">
      <c r="A43" s="202" t="s">
        <v>78</v>
      </c>
      <c r="B43" s="201" t="s">
        <v>103</v>
      </c>
      <c r="C43" s="201" t="s">
        <v>110</v>
      </c>
      <c r="D43" s="201" t="s">
        <v>49</v>
      </c>
      <c r="E43" s="203">
        <v>3660</v>
      </c>
      <c r="F43" s="204">
        <f t="shared" si="3"/>
        <v>3240.3718459495353</v>
      </c>
      <c r="G43" s="205"/>
    </row>
    <row r="44" spans="1:7" s="198" customFormat="1" ht="24.95" customHeight="1">
      <c r="A44" s="202" t="s">
        <v>95</v>
      </c>
      <c r="B44" s="201" t="s">
        <v>103</v>
      </c>
      <c r="C44" s="201" t="s">
        <v>111</v>
      </c>
      <c r="D44" s="201" t="s">
        <v>49</v>
      </c>
      <c r="E44" s="203">
        <v>3730</v>
      </c>
      <c r="F44" s="204">
        <f t="shared" si="3"/>
        <v>3302.3461708720674</v>
      </c>
      <c r="G44" s="205"/>
    </row>
    <row r="45" spans="1:7" s="198" customFormat="1" ht="24.95" customHeight="1">
      <c r="A45" s="202" t="s">
        <v>97</v>
      </c>
      <c r="B45" s="201" t="s">
        <v>103</v>
      </c>
      <c r="C45" s="201" t="s">
        <v>112</v>
      </c>
      <c r="D45" s="201" t="s">
        <v>49</v>
      </c>
      <c r="E45" s="203">
        <v>3580</v>
      </c>
      <c r="F45" s="204">
        <f t="shared" si="3"/>
        <v>3169.5440460380701</v>
      </c>
      <c r="G45" s="205"/>
    </row>
    <row r="46" spans="1:7" s="198" customFormat="1" ht="24.95" customHeight="1">
      <c r="A46" s="202" t="s">
        <v>113</v>
      </c>
      <c r="B46" s="201" t="s">
        <v>103</v>
      </c>
      <c r="C46" s="201" t="s">
        <v>114</v>
      </c>
      <c r="D46" s="201" t="s">
        <v>49</v>
      </c>
      <c r="E46" s="203">
        <v>3490</v>
      </c>
      <c r="F46" s="204">
        <f t="shared" si="3"/>
        <v>3089.8627711376716</v>
      </c>
      <c r="G46" s="205"/>
    </row>
    <row r="47" spans="1:7" s="198" customFormat="1" ht="24.95" customHeight="1">
      <c r="A47" s="202" t="s">
        <v>115</v>
      </c>
      <c r="B47" s="201" t="s">
        <v>103</v>
      </c>
      <c r="C47" s="201" t="s">
        <v>116</v>
      </c>
      <c r="D47" s="201" t="s">
        <v>49</v>
      </c>
      <c r="E47" s="203">
        <v>3490</v>
      </c>
      <c r="F47" s="204">
        <f t="shared" si="3"/>
        <v>3089.8627711376716</v>
      </c>
      <c r="G47" s="205"/>
    </row>
    <row r="48" spans="1:7" s="198" customFormat="1" ht="24.95" customHeight="1">
      <c r="A48" s="202" t="s">
        <v>117</v>
      </c>
      <c r="B48" s="201" t="s">
        <v>103</v>
      </c>
      <c r="C48" s="201" t="s">
        <v>118</v>
      </c>
      <c r="D48" s="201" t="s">
        <v>49</v>
      </c>
      <c r="E48" s="203">
        <v>3660</v>
      </c>
      <c r="F48" s="204">
        <f t="shared" si="3"/>
        <v>3240.3718459495353</v>
      </c>
      <c r="G48" s="205"/>
    </row>
    <row r="49" spans="1:7" s="198" customFormat="1" ht="24.95" customHeight="1">
      <c r="A49" s="202" t="s">
        <v>119</v>
      </c>
      <c r="B49" s="201" t="s">
        <v>103</v>
      </c>
      <c r="C49" s="201" t="s">
        <v>120</v>
      </c>
      <c r="D49" s="201" t="s">
        <v>49</v>
      </c>
      <c r="E49" s="203">
        <v>3660</v>
      </c>
      <c r="F49" s="204">
        <f t="shared" si="3"/>
        <v>3240.3718459495353</v>
      </c>
      <c r="G49" s="205"/>
    </row>
    <row r="50" spans="1:7" s="198" customFormat="1" ht="24.95" customHeight="1">
      <c r="A50" s="202" t="s">
        <v>121</v>
      </c>
      <c r="B50" s="201" t="s">
        <v>103</v>
      </c>
      <c r="C50" s="201" t="s">
        <v>122</v>
      </c>
      <c r="D50" s="201" t="s">
        <v>49</v>
      </c>
      <c r="E50" s="203">
        <v>3660</v>
      </c>
      <c r="F50" s="204">
        <f t="shared" si="3"/>
        <v>3240.3718459495353</v>
      </c>
      <c r="G50" s="205"/>
    </row>
    <row r="51" spans="1:7" s="198" customFormat="1" ht="24.95" customHeight="1">
      <c r="A51" s="202" t="s">
        <v>123</v>
      </c>
      <c r="B51" s="201" t="s">
        <v>103</v>
      </c>
      <c r="C51" s="201" t="s">
        <v>124</v>
      </c>
      <c r="D51" s="201" t="s">
        <v>49</v>
      </c>
      <c r="E51" s="203">
        <v>3660</v>
      </c>
      <c r="F51" s="204">
        <f t="shared" si="3"/>
        <v>3240.3718459495353</v>
      </c>
      <c r="G51" s="205"/>
    </row>
    <row r="52" spans="1:7" s="198" customFormat="1" ht="24.95" customHeight="1">
      <c r="A52" s="202" t="s">
        <v>125</v>
      </c>
      <c r="B52" s="201" t="s">
        <v>103</v>
      </c>
      <c r="C52" s="201" t="s">
        <v>126</v>
      </c>
      <c r="D52" s="201" t="s">
        <v>49</v>
      </c>
      <c r="E52" s="203">
        <v>3730</v>
      </c>
      <c r="F52" s="204">
        <f t="shared" si="3"/>
        <v>3302.3461708720674</v>
      </c>
      <c r="G52" s="205"/>
    </row>
    <row r="53" spans="1:7" s="198" customFormat="1" ht="24.95" customHeight="1">
      <c r="A53" s="202" t="s">
        <v>127</v>
      </c>
      <c r="B53" s="201" t="s">
        <v>128</v>
      </c>
      <c r="C53" s="201" t="s">
        <v>129</v>
      </c>
      <c r="D53" s="201" t="s">
        <v>49</v>
      </c>
      <c r="E53" s="203">
        <v>3690</v>
      </c>
      <c r="F53" s="204">
        <f t="shared" si="3"/>
        <v>3266.9322709163348</v>
      </c>
      <c r="G53" s="205"/>
    </row>
    <row r="54" spans="1:7" s="198" customFormat="1" ht="24.95" customHeight="1">
      <c r="A54" s="202" t="s">
        <v>130</v>
      </c>
      <c r="B54" s="201" t="s">
        <v>131</v>
      </c>
      <c r="C54" s="201" t="s">
        <v>129</v>
      </c>
      <c r="D54" s="201" t="s">
        <v>49</v>
      </c>
      <c r="E54" s="203">
        <v>3690</v>
      </c>
      <c r="F54" s="204">
        <f t="shared" si="3"/>
        <v>3266.9322709163348</v>
      </c>
      <c r="G54" s="205"/>
    </row>
    <row r="55" spans="1:7" s="198" customFormat="1" ht="24.95" customHeight="1">
      <c r="A55" s="202" t="s">
        <v>132</v>
      </c>
      <c r="B55" s="201" t="s">
        <v>133</v>
      </c>
      <c r="C55" s="201" t="s">
        <v>134</v>
      </c>
      <c r="D55" s="201" t="s">
        <v>49</v>
      </c>
      <c r="E55" s="203">
        <v>3450</v>
      </c>
      <c r="F55" s="204">
        <f t="shared" si="3"/>
        <v>3054.448871181939</v>
      </c>
      <c r="G55" s="205"/>
    </row>
    <row r="56" spans="1:7" s="198" customFormat="1" ht="24.95" customHeight="1">
      <c r="A56" s="202" t="s">
        <v>135</v>
      </c>
      <c r="B56" s="201" t="s">
        <v>133</v>
      </c>
      <c r="C56" s="201" t="s">
        <v>136</v>
      </c>
      <c r="D56" s="201" t="s">
        <v>49</v>
      </c>
      <c r="E56" s="203">
        <v>3450</v>
      </c>
      <c r="F56" s="204">
        <f t="shared" si="3"/>
        <v>3054.448871181939</v>
      </c>
      <c r="G56" s="205"/>
    </row>
    <row r="57" spans="1:7" s="198" customFormat="1" ht="24.95" customHeight="1">
      <c r="A57" s="202" t="s">
        <v>137</v>
      </c>
      <c r="B57" s="201" t="s">
        <v>133</v>
      </c>
      <c r="C57" s="201" t="s">
        <v>138</v>
      </c>
      <c r="D57" s="201" t="s">
        <v>49</v>
      </c>
      <c r="E57" s="203">
        <v>3400</v>
      </c>
      <c r="F57" s="204">
        <f t="shared" si="3"/>
        <v>3010.1814962372732</v>
      </c>
      <c r="G57" s="208"/>
    </row>
    <row r="58" spans="1:7" s="198" customFormat="1" ht="24.95" customHeight="1">
      <c r="A58" s="202" t="s">
        <v>139</v>
      </c>
      <c r="B58" s="201" t="s">
        <v>133</v>
      </c>
      <c r="C58" s="201" t="s">
        <v>140</v>
      </c>
      <c r="D58" s="201" t="s">
        <v>49</v>
      </c>
      <c r="E58" s="203">
        <v>3350</v>
      </c>
      <c r="F58" s="204">
        <f t="shared" si="3"/>
        <v>2965.9141212926074</v>
      </c>
      <c r="G58" s="205"/>
    </row>
    <row r="59" spans="1:7" s="198" customFormat="1" ht="24.95" customHeight="1">
      <c r="A59" s="202" t="s">
        <v>141</v>
      </c>
      <c r="B59" s="201" t="s">
        <v>133</v>
      </c>
      <c r="C59" s="201" t="s">
        <v>142</v>
      </c>
      <c r="D59" s="201" t="s">
        <v>49</v>
      </c>
      <c r="E59" s="203">
        <v>3310</v>
      </c>
      <c r="F59" s="204">
        <f t="shared" si="3"/>
        <v>2930.5002213368748</v>
      </c>
      <c r="G59" s="205"/>
    </row>
    <row r="60" spans="1:7" s="198" customFormat="1" ht="24.95" customHeight="1">
      <c r="A60" s="202" t="s">
        <v>143</v>
      </c>
      <c r="B60" s="201" t="s">
        <v>133</v>
      </c>
      <c r="C60" s="201" t="s">
        <v>144</v>
      </c>
      <c r="D60" s="201" t="s">
        <v>49</v>
      </c>
      <c r="E60" s="203">
        <v>3460</v>
      </c>
      <c r="F60" s="204">
        <f t="shared" si="3"/>
        <v>3063.3023461708722</v>
      </c>
      <c r="G60" s="205"/>
    </row>
    <row r="61" spans="1:7" s="198" customFormat="1" ht="24.95" customHeight="1">
      <c r="A61" s="202" t="s">
        <v>145</v>
      </c>
      <c r="B61" s="201" t="s">
        <v>133</v>
      </c>
      <c r="C61" s="201" t="s">
        <v>146</v>
      </c>
      <c r="D61" s="201" t="s">
        <v>49</v>
      </c>
      <c r="E61" s="203">
        <v>3660</v>
      </c>
      <c r="F61" s="204">
        <f t="shared" si="3"/>
        <v>3240.3718459495353</v>
      </c>
      <c r="G61" s="205"/>
    </row>
    <row r="62" spans="1:7" s="198" customFormat="1" ht="24.95" customHeight="1">
      <c r="A62" s="202" t="s">
        <v>147</v>
      </c>
      <c r="B62" s="201" t="s">
        <v>148</v>
      </c>
      <c r="C62" s="201" t="s">
        <v>65</v>
      </c>
      <c r="D62" s="201" t="s">
        <v>49</v>
      </c>
      <c r="E62" s="203">
        <v>3680</v>
      </c>
      <c r="F62" s="204">
        <f t="shared" si="3"/>
        <v>3258.0787959274016</v>
      </c>
      <c r="G62" s="205"/>
    </row>
    <row r="63" spans="1:7" s="198" customFormat="1" ht="24.95" customHeight="1">
      <c r="A63" s="202" t="s">
        <v>149</v>
      </c>
      <c r="B63" s="201" t="s">
        <v>150</v>
      </c>
      <c r="C63" s="201" t="s">
        <v>65</v>
      </c>
      <c r="D63" s="201" t="s">
        <v>49</v>
      </c>
      <c r="E63" s="203">
        <v>3680</v>
      </c>
      <c r="F63" s="204">
        <f t="shared" si="3"/>
        <v>3258.0787959274016</v>
      </c>
      <c r="G63" s="205"/>
    </row>
    <row r="64" spans="1:7" s="198" customFormat="1" ht="24.95" customHeight="1">
      <c r="A64" s="202" t="s">
        <v>151</v>
      </c>
      <c r="B64" s="201" t="s">
        <v>152</v>
      </c>
      <c r="C64" s="201" t="s">
        <v>65</v>
      </c>
      <c r="D64" s="201" t="s">
        <v>49</v>
      </c>
      <c r="E64" s="203">
        <v>3680</v>
      </c>
      <c r="F64" s="204">
        <f t="shared" si="3"/>
        <v>3258.0787959274016</v>
      </c>
      <c r="G64" s="205"/>
    </row>
    <row r="65" spans="1:7" s="198" customFormat="1" ht="24.95" customHeight="1">
      <c r="A65" s="202" t="s">
        <v>153</v>
      </c>
      <c r="B65" s="201" t="s">
        <v>154</v>
      </c>
      <c r="C65" s="201" t="s">
        <v>65</v>
      </c>
      <c r="D65" s="201" t="s">
        <v>49</v>
      </c>
      <c r="E65" s="203">
        <v>3680</v>
      </c>
      <c r="F65" s="204">
        <f t="shared" si="3"/>
        <v>3258.0787959274016</v>
      </c>
      <c r="G65" s="205"/>
    </row>
    <row r="66" spans="1:7" s="198" customFormat="1" ht="24.95" customHeight="1">
      <c r="A66" s="202" t="s">
        <v>155</v>
      </c>
      <c r="B66" s="201" t="s">
        <v>156</v>
      </c>
      <c r="C66" s="201" t="s">
        <v>157</v>
      </c>
      <c r="D66" s="201" t="s">
        <v>49</v>
      </c>
      <c r="E66" s="203">
        <v>4080</v>
      </c>
      <c r="F66" s="204">
        <f t="shared" si="3"/>
        <v>3612.217795484728</v>
      </c>
      <c r="G66" s="205"/>
    </row>
    <row r="67" spans="1:7" s="198" customFormat="1" ht="24.95" customHeight="1">
      <c r="A67" s="202" t="s">
        <v>158</v>
      </c>
      <c r="B67" s="201" t="s">
        <v>156</v>
      </c>
      <c r="C67" s="201" t="s">
        <v>159</v>
      </c>
      <c r="D67" s="201" t="s">
        <v>49</v>
      </c>
      <c r="E67" s="203">
        <v>4080</v>
      </c>
      <c r="F67" s="204">
        <f t="shared" si="3"/>
        <v>3612.217795484728</v>
      </c>
      <c r="G67" s="205"/>
    </row>
    <row r="68" spans="1:7" s="198" customFormat="1" ht="24.95" customHeight="1">
      <c r="A68" s="202" t="s">
        <v>160</v>
      </c>
      <c r="B68" s="201" t="s">
        <v>156</v>
      </c>
      <c r="C68" s="201" t="s">
        <v>161</v>
      </c>
      <c r="D68" s="201" t="s">
        <v>49</v>
      </c>
      <c r="E68" s="203">
        <v>4080</v>
      </c>
      <c r="F68" s="204">
        <f t="shared" si="3"/>
        <v>3612.217795484728</v>
      </c>
      <c r="G68" s="205"/>
    </row>
    <row r="69" spans="1:7" s="198" customFormat="1" ht="24.95" customHeight="1">
      <c r="A69" s="202" t="s">
        <v>162</v>
      </c>
      <c r="B69" s="201" t="s">
        <v>156</v>
      </c>
      <c r="C69" s="201" t="s">
        <v>163</v>
      </c>
      <c r="D69" s="201" t="s">
        <v>49</v>
      </c>
      <c r="E69" s="203">
        <v>4080</v>
      </c>
      <c r="F69" s="204">
        <f t="shared" si="3"/>
        <v>3612.217795484728</v>
      </c>
      <c r="G69" s="205"/>
    </row>
    <row r="70" spans="1:7" s="198" customFormat="1" ht="24.95" customHeight="1">
      <c r="A70" s="202" t="s">
        <v>164</v>
      </c>
      <c r="B70" s="201" t="s">
        <v>156</v>
      </c>
      <c r="C70" s="201" t="s">
        <v>165</v>
      </c>
      <c r="D70" s="201" t="s">
        <v>49</v>
      </c>
      <c r="E70" s="203">
        <v>4080</v>
      </c>
      <c r="F70" s="204">
        <f t="shared" si="3"/>
        <v>3612.217795484728</v>
      </c>
      <c r="G70" s="205"/>
    </row>
    <row r="71" spans="1:7" s="198" customFormat="1" ht="24.95" customHeight="1">
      <c r="A71" s="202" t="s">
        <v>166</v>
      </c>
      <c r="B71" s="201" t="s">
        <v>156</v>
      </c>
      <c r="C71" s="201" t="s">
        <v>167</v>
      </c>
      <c r="D71" s="201" t="s">
        <v>49</v>
      </c>
      <c r="E71" s="203">
        <v>4080</v>
      </c>
      <c r="F71" s="204">
        <f t="shared" si="3"/>
        <v>3612.217795484728</v>
      </c>
      <c r="G71" s="205"/>
    </row>
    <row r="72" spans="1:7" s="198" customFormat="1" ht="24.95" customHeight="1">
      <c r="A72" s="202" t="s">
        <v>168</v>
      </c>
      <c r="B72" s="201" t="s">
        <v>156</v>
      </c>
      <c r="C72" s="201" t="s">
        <v>169</v>
      </c>
      <c r="D72" s="201" t="s">
        <v>49</v>
      </c>
      <c r="E72" s="203">
        <v>4080</v>
      </c>
      <c r="F72" s="204">
        <f t="shared" si="3"/>
        <v>3612.217795484728</v>
      </c>
      <c r="G72" s="205"/>
    </row>
    <row r="73" spans="1:7" s="198" customFormat="1" ht="24.95" customHeight="1">
      <c r="A73" s="202" t="s">
        <v>170</v>
      </c>
      <c r="B73" s="201" t="s">
        <v>156</v>
      </c>
      <c r="C73" s="201" t="s">
        <v>171</v>
      </c>
      <c r="D73" s="201" t="s">
        <v>49</v>
      </c>
      <c r="E73" s="203">
        <v>3880</v>
      </c>
      <c r="F73" s="204">
        <f t="shared" si="3"/>
        <v>3435.1482957060648</v>
      </c>
      <c r="G73" s="205"/>
    </row>
    <row r="74" spans="1:7" s="198" customFormat="1" ht="24.95" customHeight="1">
      <c r="A74" s="202" t="s">
        <v>172</v>
      </c>
      <c r="B74" s="201" t="s">
        <v>173</v>
      </c>
      <c r="C74" s="201" t="s">
        <v>174</v>
      </c>
      <c r="D74" s="201" t="s">
        <v>49</v>
      </c>
      <c r="E74" s="203">
        <v>5030</v>
      </c>
      <c r="F74" s="204">
        <f t="shared" si="3"/>
        <v>4453.2979194333775</v>
      </c>
      <c r="G74" s="205"/>
    </row>
    <row r="75" spans="1:7" s="198" customFormat="1" ht="24.95" customHeight="1">
      <c r="A75" s="202" t="s">
        <v>175</v>
      </c>
      <c r="B75" s="201" t="s">
        <v>173</v>
      </c>
      <c r="C75" s="201" t="s">
        <v>176</v>
      </c>
      <c r="D75" s="201" t="s">
        <v>49</v>
      </c>
      <c r="E75" s="203">
        <v>5030</v>
      </c>
      <c r="F75" s="204">
        <f t="shared" si="3"/>
        <v>4453.2979194333775</v>
      </c>
      <c r="G75" s="205"/>
    </row>
    <row r="76" spans="1:7" s="198" customFormat="1" ht="24.95" customHeight="1">
      <c r="A76" s="202" t="s">
        <v>177</v>
      </c>
      <c r="B76" s="201" t="s">
        <v>173</v>
      </c>
      <c r="C76" s="201" t="s">
        <v>157</v>
      </c>
      <c r="D76" s="201" t="s">
        <v>49</v>
      </c>
      <c r="E76" s="203">
        <v>4880</v>
      </c>
      <c r="F76" s="204">
        <f t="shared" si="3"/>
        <v>4320.4957945993801</v>
      </c>
      <c r="G76" s="205"/>
    </row>
    <row r="77" spans="1:7" s="198" customFormat="1" ht="24.95" customHeight="1">
      <c r="A77" s="202" t="s">
        <v>178</v>
      </c>
      <c r="B77" s="201" t="s">
        <v>173</v>
      </c>
      <c r="C77" s="201" t="s">
        <v>179</v>
      </c>
      <c r="D77" s="201" t="s">
        <v>49</v>
      </c>
      <c r="E77" s="203">
        <v>4780</v>
      </c>
      <c r="F77" s="204">
        <f t="shared" si="3"/>
        <v>4231.9610447100486</v>
      </c>
      <c r="G77" s="205"/>
    </row>
    <row r="78" spans="1:7" s="198" customFormat="1" ht="24.95" customHeight="1">
      <c r="A78" s="202" t="s">
        <v>180</v>
      </c>
      <c r="B78" s="201" t="s">
        <v>173</v>
      </c>
      <c r="C78" s="201" t="s">
        <v>181</v>
      </c>
      <c r="D78" s="201" t="s">
        <v>49</v>
      </c>
      <c r="E78" s="203">
        <v>4630</v>
      </c>
      <c r="F78" s="204">
        <f t="shared" si="3"/>
        <v>4099.1589198760512</v>
      </c>
      <c r="G78" s="205"/>
    </row>
    <row r="79" spans="1:7" s="198" customFormat="1" ht="24.95" customHeight="1">
      <c r="A79" s="202" t="s">
        <v>182</v>
      </c>
      <c r="B79" s="201" t="s">
        <v>173</v>
      </c>
      <c r="C79" s="201" t="s">
        <v>183</v>
      </c>
      <c r="D79" s="201" t="s">
        <v>49</v>
      </c>
      <c r="E79" s="203">
        <v>4630</v>
      </c>
      <c r="F79" s="204">
        <f t="shared" si="3"/>
        <v>4099.1589198760512</v>
      </c>
      <c r="G79" s="205"/>
    </row>
    <row r="80" spans="1:7" s="198" customFormat="1" ht="24.95" customHeight="1">
      <c r="A80" s="202" t="s">
        <v>184</v>
      </c>
      <c r="B80" s="201" t="s">
        <v>173</v>
      </c>
      <c r="C80" s="201" t="s">
        <v>159</v>
      </c>
      <c r="D80" s="201" t="s">
        <v>49</v>
      </c>
      <c r="E80" s="203">
        <v>4580</v>
      </c>
      <c r="F80" s="204">
        <f t="shared" si="3"/>
        <v>4054.8915449313859</v>
      </c>
      <c r="G80" s="205"/>
    </row>
    <row r="81" spans="1:7" s="198" customFormat="1" ht="24.95" customHeight="1">
      <c r="A81" s="202" t="s">
        <v>185</v>
      </c>
      <c r="B81" s="201" t="s">
        <v>173</v>
      </c>
      <c r="C81" s="201" t="s">
        <v>161</v>
      </c>
      <c r="D81" s="201" t="s">
        <v>49</v>
      </c>
      <c r="E81" s="203">
        <v>4580</v>
      </c>
      <c r="F81" s="204">
        <f t="shared" si="3"/>
        <v>4054.8915449313859</v>
      </c>
      <c r="G81" s="205"/>
    </row>
    <row r="82" spans="1:7" s="198" customFormat="1" ht="24.95" customHeight="1">
      <c r="A82" s="202" t="s">
        <v>186</v>
      </c>
      <c r="B82" s="201" t="s">
        <v>173</v>
      </c>
      <c r="C82" s="201" t="s">
        <v>163</v>
      </c>
      <c r="D82" s="201" t="s">
        <v>49</v>
      </c>
      <c r="E82" s="203">
        <v>4580</v>
      </c>
      <c r="F82" s="204">
        <f t="shared" si="3"/>
        <v>4054.8915449313859</v>
      </c>
      <c r="G82" s="205"/>
    </row>
    <row r="83" spans="1:7" s="198" customFormat="1" ht="24.95" customHeight="1">
      <c r="A83" s="202" t="s">
        <v>187</v>
      </c>
      <c r="B83" s="201" t="s">
        <v>188</v>
      </c>
      <c r="C83" s="201" t="s">
        <v>189</v>
      </c>
      <c r="D83" s="201" t="s">
        <v>49</v>
      </c>
      <c r="E83" s="203">
        <v>3930</v>
      </c>
      <c r="F83" s="204">
        <f t="shared" si="3"/>
        <v>3479.4156706507306</v>
      </c>
      <c r="G83" s="205"/>
    </row>
    <row r="84" spans="1:7" s="198" customFormat="1" ht="24.95" customHeight="1">
      <c r="A84" s="202" t="s">
        <v>190</v>
      </c>
      <c r="B84" s="201" t="s">
        <v>188</v>
      </c>
      <c r="C84" s="201" t="s">
        <v>191</v>
      </c>
      <c r="D84" s="201" t="s">
        <v>49</v>
      </c>
      <c r="E84" s="203">
        <v>3930</v>
      </c>
      <c r="F84" s="204">
        <f t="shared" si="3"/>
        <v>3479.4156706507306</v>
      </c>
      <c r="G84" s="205"/>
    </row>
    <row r="85" spans="1:7" s="198" customFormat="1" ht="24.95" customHeight="1">
      <c r="A85" s="202" t="s">
        <v>192</v>
      </c>
      <c r="B85" s="201" t="s">
        <v>188</v>
      </c>
      <c r="C85" s="201" t="s">
        <v>193</v>
      </c>
      <c r="D85" s="201" t="s">
        <v>49</v>
      </c>
      <c r="E85" s="203">
        <v>3930</v>
      </c>
      <c r="F85" s="204">
        <f t="shared" si="3"/>
        <v>3479.4156706507306</v>
      </c>
      <c r="G85" s="205"/>
    </row>
    <row r="86" spans="1:7" s="198" customFormat="1" ht="24.95" customHeight="1">
      <c r="A86" s="202" t="s">
        <v>194</v>
      </c>
      <c r="B86" s="201" t="s">
        <v>188</v>
      </c>
      <c r="C86" s="201" t="s">
        <v>195</v>
      </c>
      <c r="D86" s="201" t="s">
        <v>49</v>
      </c>
      <c r="E86" s="203">
        <v>3600</v>
      </c>
      <c r="F86" s="204">
        <f t="shared" si="3"/>
        <v>3187.2509960159364</v>
      </c>
      <c r="G86" s="205"/>
    </row>
    <row r="87" spans="1:7" s="198" customFormat="1" ht="24.95" customHeight="1">
      <c r="A87" s="202" t="s">
        <v>196</v>
      </c>
      <c r="B87" s="201" t="s">
        <v>188</v>
      </c>
      <c r="C87" s="201" t="s">
        <v>197</v>
      </c>
      <c r="D87" s="201" t="s">
        <v>49</v>
      </c>
      <c r="E87" s="203">
        <v>3480</v>
      </c>
      <c r="F87" s="204">
        <f t="shared" si="3"/>
        <v>3081.0092961487385</v>
      </c>
      <c r="G87" s="205"/>
    </row>
    <row r="88" spans="1:7" s="198" customFormat="1" ht="24.95" customHeight="1">
      <c r="A88" s="202" t="s">
        <v>198</v>
      </c>
      <c r="B88" s="201" t="s">
        <v>188</v>
      </c>
      <c r="C88" s="201" t="s">
        <v>199</v>
      </c>
      <c r="D88" s="201" t="s">
        <v>49</v>
      </c>
      <c r="E88" s="203">
        <v>3480</v>
      </c>
      <c r="F88" s="204">
        <f t="shared" si="3"/>
        <v>3081.0092961487385</v>
      </c>
      <c r="G88" s="205"/>
    </row>
    <row r="89" spans="1:7" s="198" customFormat="1" ht="24.95" customHeight="1">
      <c r="A89" s="202" t="s">
        <v>200</v>
      </c>
      <c r="B89" s="201" t="s">
        <v>188</v>
      </c>
      <c r="C89" s="201" t="s">
        <v>201</v>
      </c>
      <c r="D89" s="201" t="s">
        <v>49</v>
      </c>
      <c r="E89" s="203">
        <v>3480</v>
      </c>
      <c r="F89" s="204">
        <f t="shared" si="3"/>
        <v>3081.0092961487385</v>
      </c>
      <c r="G89" s="205"/>
    </row>
    <row r="90" spans="1:7" s="198" customFormat="1" ht="24.95" customHeight="1">
      <c r="A90" s="202" t="s">
        <v>202</v>
      </c>
      <c r="B90" s="201" t="s">
        <v>203</v>
      </c>
      <c r="C90" s="201" t="s">
        <v>204</v>
      </c>
      <c r="D90" s="201" t="s">
        <v>49</v>
      </c>
      <c r="E90" s="203">
        <v>4080</v>
      </c>
      <c r="F90" s="204">
        <f t="shared" ref="F90:F99" si="4">E90/1.1295</f>
        <v>3612.217795484728</v>
      </c>
      <c r="G90" s="205"/>
    </row>
    <row r="91" spans="1:7" s="198" customFormat="1" ht="24.95" customHeight="1">
      <c r="A91" s="202" t="s">
        <v>205</v>
      </c>
      <c r="B91" s="201" t="s">
        <v>203</v>
      </c>
      <c r="C91" s="201" t="s">
        <v>206</v>
      </c>
      <c r="D91" s="201" t="s">
        <v>49</v>
      </c>
      <c r="E91" s="203">
        <v>4580</v>
      </c>
      <c r="F91" s="204">
        <f t="shared" si="4"/>
        <v>4054.8915449313859</v>
      </c>
      <c r="G91" s="205"/>
    </row>
    <row r="92" spans="1:7" s="198" customFormat="1" ht="24.95" customHeight="1">
      <c r="A92" s="202" t="s">
        <v>207</v>
      </c>
      <c r="B92" s="201" t="s">
        <v>208</v>
      </c>
      <c r="C92" s="201" t="s">
        <v>209</v>
      </c>
      <c r="D92" s="201" t="s">
        <v>49</v>
      </c>
      <c r="E92" s="203">
        <v>3750</v>
      </c>
      <c r="F92" s="204">
        <f t="shared" si="4"/>
        <v>3320.0531208499337</v>
      </c>
      <c r="G92" s="205"/>
    </row>
    <row r="93" spans="1:7" s="198" customFormat="1" ht="24.95" customHeight="1">
      <c r="A93" s="202" t="s">
        <v>210</v>
      </c>
      <c r="B93" s="201" t="s">
        <v>208</v>
      </c>
      <c r="C93" s="201" t="s">
        <v>211</v>
      </c>
      <c r="D93" s="201" t="s">
        <v>49</v>
      </c>
      <c r="E93" s="203">
        <v>3750</v>
      </c>
      <c r="F93" s="204">
        <f t="shared" si="4"/>
        <v>3320.0531208499337</v>
      </c>
      <c r="G93" s="205"/>
    </row>
    <row r="94" spans="1:7" s="198" customFormat="1" ht="24.95" customHeight="1">
      <c r="A94" s="202" t="s">
        <v>212</v>
      </c>
      <c r="B94" s="201" t="s">
        <v>208</v>
      </c>
      <c r="C94" s="201" t="s">
        <v>213</v>
      </c>
      <c r="D94" s="201" t="s">
        <v>49</v>
      </c>
      <c r="E94" s="203">
        <v>3630</v>
      </c>
      <c r="F94" s="204">
        <f t="shared" si="4"/>
        <v>3213.8114209827359</v>
      </c>
      <c r="G94" s="205"/>
    </row>
    <row r="95" spans="1:7" s="198" customFormat="1" ht="24.95" customHeight="1">
      <c r="A95" s="202" t="s">
        <v>214</v>
      </c>
      <c r="B95" s="201" t="s">
        <v>208</v>
      </c>
      <c r="C95" s="201" t="s">
        <v>215</v>
      </c>
      <c r="D95" s="201" t="s">
        <v>49</v>
      </c>
      <c r="E95" s="203">
        <v>3630</v>
      </c>
      <c r="F95" s="204">
        <f t="shared" si="4"/>
        <v>3213.8114209827359</v>
      </c>
      <c r="G95" s="205"/>
    </row>
    <row r="96" spans="1:7" s="198" customFormat="1" ht="24.95" customHeight="1">
      <c r="A96" s="202" t="s">
        <v>216</v>
      </c>
      <c r="B96" s="201" t="s">
        <v>208</v>
      </c>
      <c r="C96" s="201" t="s">
        <v>217</v>
      </c>
      <c r="D96" s="201" t="s">
        <v>49</v>
      </c>
      <c r="E96" s="203">
        <v>3530</v>
      </c>
      <c r="F96" s="204">
        <f t="shared" si="4"/>
        <v>3125.2766710934043</v>
      </c>
      <c r="G96" s="205"/>
    </row>
    <row r="97" spans="1:7" s="198" customFormat="1" ht="24.95" customHeight="1">
      <c r="A97" s="202" t="s">
        <v>218</v>
      </c>
      <c r="B97" s="201" t="s">
        <v>208</v>
      </c>
      <c r="C97" s="201" t="s">
        <v>219</v>
      </c>
      <c r="D97" s="201" t="s">
        <v>49</v>
      </c>
      <c r="E97" s="203">
        <v>3530</v>
      </c>
      <c r="F97" s="204">
        <f t="shared" si="4"/>
        <v>3125.2766710934043</v>
      </c>
      <c r="G97" s="205"/>
    </row>
    <row r="98" spans="1:7" s="198" customFormat="1" ht="24.95" customHeight="1">
      <c r="A98" s="202" t="s">
        <v>220</v>
      </c>
      <c r="B98" s="201" t="s">
        <v>208</v>
      </c>
      <c r="C98" s="201" t="s">
        <v>221</v>
      </c>
      <c r="D98" s="201" t="s">
        <v>49</v>
      </c>
      <c r="E98" s="203">
        <v>3530</v>
      </c>
      <c r="F98" s="204">
        <f t="shared" si="4"/>
        <v>3125.2766710934043</v>
      </c>
      <c r="G98" s="205"/>
    </row>
    <row r="99" spans="1:7" s="198" customFormat="1" ht="24.95" customHeight="1">
      <c r="A99" s="202" t="s">
        <v>222</v>
      </c>
      <c r="B99" s="201" t="s">
        <v>208</v>
      </c>
      <c r="C99" s="201" t="s">
        <v>223</v>
      </c>
      <c r="D99" s="201" t="s">
        <v>49</v>
      </c>
      <c r="E99" s="203">
        <v>3530</v>
      </c>
      <c r="F99" s="204">
        <f t="shared" si="4"/>
        <v>3125.2766710934043</v>
      </c>
      <c r="G99" s="205"/>
    </row>
    <row r="100" spans="1:7" s="198" customFormat="1" ht="24.95" customHeight="1">
      <c r="A100" s="202" t="s">
        <v>224</v>
      </c>
      <c r="B100" s="201" t="s">
        <v>208</v>
      </c>
      <c r="C100" s="201" t="s">
        <v>225</v>
      </c>
      <c r="D100" s="201" t="s">
        <v>49</v>
      </c>
      <c r="E100" s="203">
        <v>3530</v>
      </c>
      <c r="F100" s="204">
        <f t="shared" ref="F100:F124" si="5">E100/1.1295</f>
        <v>3125.2766710934043</v>
      </c>
      <c r="G100" s="205"/>
    </row>
    <row r="101" spans="1:7" s="198" customFormat="1" ht="24.95" customHeight="1">
      <c r="A101" s="202" t="s">
        <v>226</v>
      </c>
      <c r="B101" s="201" t="s">
        <v>227</v>
      </c>
      <c r="C101" s="201" t="s">
        <v>209</v>
      </c>
      <c r="D101" s="201" t="s">
        <v>49</v>
      </c>
      <c r="E101" s="203">
        <v>5030</v>
      </c>
      <c r="F101" s="204">
        <f t="shared" si="5"/>
        <v>4453.2979194333775</v>
      </c>
      <c r="G101" s="205"/>
    </row>
    <row r="102" spans="1:7" s="198" customFormat="1" ht="24.95" customHeight="1">
      <c r="A102" s="202" t="s">
        <v>228</v>
      </c>
      <c r="B102" s="201" t="s">
        <v>227</v>
      </c>
      <c r="C102" s="201" t="s">
        <v>211</v>
      </c>
      <c r="D102" s="201" t="s">
        <v>49</v>
      </c>
      <c r="E102" s="203">
        <v>4930</v>
      </c>
      <c r="F102" s="204">
        <f t="shared" si="5"/>
        <v>4364.7631695440459</v>
      </c>
      <c r="G102" s="205"/>
    </row>
    <row r="103" spans="1:7" s="198" customFormat="1" ht="24.95" customHeight="1">
      <c r="A103" s="202" t="s">
        <v>229</v>
      </c>
      <c r="B103" s="201" t="s">
        <v>227</v>
      </c>
      <c r="C103" s="201" t="s">
        <v>213</v>
      </c>
      <c r="D103" s="201" t="s">
        <v>49</v>
      </c>
      <c r="E103" s="203">
        <v>4680</v>
      </c>
      <c r="F103" s="204">
        <f t="shared" si="5"/>
        <v>4143.426294820717</v>
      </c>
      <c r="G103" s="205"/>
    </row>
    <row r="104" spans="1:7" s="198" customFormat="1" ht="24.95" customHeight="1">
      <c r="A104" s="202" t="s">
        <v>230</v>
      </c>
      <c r="B104" s="201" t="s">
        <v>227</v>
      </c>
      <c r="C104" s="201" t="s">
        <v>215</v>
      </c>
      <c r="D104" s="201" t="s">
        <v>49</v>
      </c>
      <c r="E104" s="203">
        <v>4630</v>
      </c>
      <c r="F104" s="204">
        <f t="shared" si="5"/>
        <v>4099.1589198760512</v>
      </c>
      <c r="G104" s="205"/>
    </row>
    <row r="105" spans="1:7" s="198" customFormat="1" ht="24.95" customHeight="1">
      <c r="A105" s="202" t="s">
        <v>231</v>
      </c>
      <c r="B105" s="201" t="s">
        <v>227</v>
      </c>
      <c r="C105" s="201" t="s">
        <v>217</v>
      </c>
      <c r="D105" s="201" t="s">
        <v>49</v>
      </c>
      <c r="E105" s="203">
        <v>4630</v>
      </c>
      <c r="F105" s="204">
        <f t="shared" si="5"/>
        <v>4099.1589198760512</v>
      </c>
      <c r="G105" s="205"/>
    </row>
    <row r="106" spans="1:7" s="198" customFormat="1" ht="24.95" customHeight="1">
      <c r="A106" s="202" t="s">
        <v>232</v>
      </c>
      <c r="B106" s="201" t="s">
        <v>227</v>
      </c>
      <c r="C106" s="201" t="s">
        <v>219</v>
      </c>
      <c r="D106" s="201" t="s">
        <v>49</v>
      </c>
      <c r="E106" s="203">
        <v>4580</v>
      </c>
      <c r="F106" s="204">
        <f t="shared" si="5"/>
        <v>4054.8915449313859</v>
      </c>
      <c r="G106" s="205"/>
    </row>
    <row r="107" spans="1:7" s="198" customFormat="1" ht="24.95" customHeight="1">
      <c r="A107" s="202" t="s">
        <v>233</v>
      </c>
      <c r="B107" s="201" t="s">
        <v>227</v>
      </c>
      <c r="C107" s="201" t="s">
        <v>221</v>
      </c>
      <c r="D107" s="201" t="s">
        <v>49</v>
      </c>
      <c r="E107" s="203">
        <v>4380</v>
      </c>
      <c r="F107" s="204">
        <f t="shared" si="5"/>
        <v>3877.8220451527227</v>
      </c>
      <c r="G107" s="205"/>
    </row>
    <row r="108" spans="1:7" s="198" customFormat="1" ht="24.95" customHeight="1">
      <c r="A108" s="202" t="s">
        <v>234</v>
      </c>
      <c r="B108" s="201" t="s">
        <v>227</v>
      </c>
      <c r="C108" s="201" t="s">
        <v>223</v>
      </c>
      <c r="D108" s="201" t="s">
        <v>49</v>
      </c>
      <c r="E108" s="203">
        <v>4380</v>
      </c>
      <c r="F108" s="204">
        <f t="shared" si="5"/>
        <v>3877.8220451527227</v>
      </c>
      <c r="G108" s="205"/>
    </row>
    <row r="109" spans="1:7" s="198" customFormat="1" ht="24.95" customHeight="1">
      <c r="A109" s="202" t="s">
        <v>235</v>
      </c>
      <c r="B109" s="201" t="s">
        <v>227</v>
      </c>
      <c r="C109" s="201" t="s">
        <v>225</v>
      </c>
      <c r="D109" s="201" t="s">
        <v>49</v>
      </c>
      <c r="E109" s="203">
        <v>4380</v>
      </c>
      <c r="F109" s="204">
        <f t="shared" si="5"/>
        <v>3877.8220451527227</v>
      </c>
      <c r="G109" s="205"/>
    </row>
    <row r="110" spans="1:7" s="198" customFormat="1" ht="24.95" customHeight="1">
      <c r="A110" s="202" t="s">
        <v>236</v>
      </c>
      <c r="B110" s="201" t="s">
        <v>227</v>
      </c>
      <c r="C110" s="201" t="s">
        <v>237</v>
      </c>
      <c r="D110" s="201" t="s">
        <v>49</v>
      </c>
      <c r="E110" s="203">
        <v>4580</v>
      </c>
      <c r="F110" s="204">
        <f t="shared" si="5"/>
        <v>4054.8915449313859</v>
      </c>
      <c r="G110" s="205"/>
    </row>
    <row r="111" spans="1:7" s="198" customFormat="1" ht="24.95" customHeight="1">
      <c r="A111" s="202" t="s">
        <v>238</v>
      </c>
      <c r="B111" s="201" t="s">
        <v>227</v>
      </c>
      <c r="C111" s="201" t="s">
        <v>239</v>
      </c>
      <c r="D111" s="201" t="s">
        <v>49</v>
      </c>
      <c r="E111" s="203">
        <v>4580</v>
      </c>
      <c r="F111" s="204">
        <f t="shared" si="5"/>
        <v>4054.8915449313859</v>
      </c>
      <c r="G111" s="205"/>
    </row>
    <row r="112" spans="1:7" s="198" customFormat="1" ht="24.95" customHeight="1">
      <c r="A112" s="202" t="s">
        <v>240</v>
      </c>
      <c r="B112" s="201" t="s">
        <v>241</v>
      </c>
      <c r="C112" s="201" t="s">
        <v>242</v>
      </c>
      <c r="D112" s="201" t="s">
        <v>49</v>
      </c>
      <c r="E112" s="203">
        <v>5580</v>
      </c>
      <c r="F112" s="204">
        <f t="shared" si="5"/>
        <v>4940.2390438247012</v>
      </c>
      <c r="G112" s="205"/>
    </row>
    <row r="113" spans="1:7" s="198" customFormat="1" ht="24.95" customHeight="1">
      <c r="A113" s="202" t="s">
        <v>243</v>
      </c>
      <c r="B113" s="201" t="s">
        <v>244</v>
      </c>
      <c r="C113" s="201" t="s">
        <v>245</v>
      </c>
      <c r="D113" s="201" t="s">
        <v>49</v>
      </c>
      <c r="E113" s="203">
        <v>4530</v>
      </c>
      <c r="F113" s="204">
        <f t="shared" si="5"/>
        <v>4010.6241699867201</v>
      </c>
      <c r="G113" s="205"/>
    </row>
    <row r="114" spans="1:7" s="198" customFormat="1" ht="24.95" customHeight="1">
      <c r="A114" s="202" t="s">
        <v>246</v>
      </c>
      <c r="B114" s="201" t="s">
        <v>244</v>
      </c>
      <c r="C114" s="201" t="s">
        <v>247</v>
      </c>
      <c r="D114" s="201" t="s">
        <v>49</v>
      </c>
      <c r="E114" s="203">
        <v>4530</v>
      </c>
      <c r="F114" s="204">
        <f t="shared" si="5"/>
        <v>4010.6241699867201</v>
      </c>
      <c r="G114" s="205"/>
    </row>
    <row r="115" spans="1:7" s="198" customFormat="1" ht="24.95" customHeight="1">
      <c r="A115" s="202" t="s">
        <v>248</v>
      </c>
      <c r="B115" s="201" t="s">
        <v>244</v>
      </c>
      <c r="C115" s="201" t="s">
        <v>249</v>
      </c>
      <c r="D115" s="201" t="s">
        <v>49</v>
      </c>
      <c r="E115" s="203">
        <v>4280</v>
      </c>
      <c r="F115" s="204">
        <f t="shared" si="5"/>
        <v>3789.2872952633911</v>
      </c>
      <c r="G115" s="205"/>
    </row>
    <row r="116" spans="1:7" s="198" customFormat="1" ht="24.95" customHeight="1">
      <c r="A116" s="202" t="s">
        <v>250</v>
      </c>
      <c r="B116" s="201" t="s">
        <v>244</v>
      </c>
      <c r="C116" s="201" t="s">
        <v>251</v>
      </c>
      <c r="D116" s="201" t="s">
        <v>49</v>
      </c>
      <c r="E116" s="203">
        <v>4280</v>
      </c>
      <c r="F116" s="204">
        <f t="shared" si="5"/>
        <v>3789.2872952633911</v>
      </c>
      <c r="G116" s="205"/>
    </row>
    <row r="117" spans="1:7" s="198" customFormat="1" ht="24.95" customHeight="1">
      <c r="A117" s="202" t="s">
        <v>252</v>
      </c>
      <c r="B117" s="201" t="s">
        <v>244</v>
      </c>
      <c r="C117" s="201" t="s">
        <v>253</v>
      </c>
      <c r="D117" s="201" t="s">
        <v>49</v>
      </c>
      <c r="E117" s="203">
        <v>4280</v>
      </c>
      <c r="F117" s="204">
        <f t="shared" si="5"/>
        <v>3789.2872952633911</v>
      </c>
      <c r="G117" s="205"/>
    </row>
    <row r="118" spans="1:7" s="198" customFormat="1" ht="24.95" customHeight="1">
      <c r="A118" s="209" t="s">
        <v>254</v>
      </c>
      <c r="B118" s="201" t="s">
        <v>244</v>
      </c>
      <c r="C118" s="201" t="s">
        <v>255</v>
      </c>
      <c r="D118" s="201" t="s">
        <v>49</v>
      </c>
      <c r="E118" s="203">
        <v>4280</v>
      </c>
      <c r="F118" s="204">
        <f t="shared" si="5"/>
        <v>3789.2872952633911</v>
      </c>
      <c r="G118" s="205"/>
    </row>
    <row r="119" spans="1:7" s="198" customFormat="1" ht="24.95" customHeight="1">
      <c r="A119" s="202" t="s">
        <v>256</v>
      </c>
      <c r="B119" s="201" t="s">
        <v>244</v>
      </c>
      <c r="C119" s="201" t="s">
        <v>257</v>
      </c>
      <c r="D119" s="201" t="s">
        <v>49</v>
      </c>
      <c r="E119" s="203">
        <v>4280</v>
      </c>
      <c r="F119" s="204">
        <f t="shared" si="5"/>
        <v>3789.2872952633911</v>
      </c>
      <c r="G119" s="205"/>
    </row>
    <row r="120" spans="1:7" s="198" customFormat="1" ht="24.95" customHeight="1">
      <c r="A120" s="202" t="s">
        <v>258</v>
      </c>
      <c r="B120" s="201" t="s">
        <v>244</v>
      </c>
      <c r="C120" s="201" t="s">
        <v>259</v>
      </c>
      <c r="D120" s="201" t="s">
        <v>49</v>
      </c>
      <c r="E120" s="203">
        <v>4280</v>
      </c>
      <c r="F120" s="204">
        <f t="shared" si="5"/>
        <v>3789.2872952633911</v>
      </c>
      <c r="G120" s="205"/>
    </row>
    <row r="121" spans="1:7" s="198" customFormat="1" ht="24.95" customHeight="1">
      <c r="A121" s="202" t="s">
        <v>260</v>
      </c>
      <c r="B121" s="201" t="s">
        <v>244</v>
      </c>
      <c r="C121" s="201" t="s">
        <v>261</v>
      </c>
      <c r="D121" s="201" t="s">
        <v>49</v>
      </c>
      <c r="E121" s="203">
        <v>4280</v>
      </c>
      <c r="F121" s="204">
        <f t="shared" si="5"/>
        <v>3789.2872952633911</v>
      </c>
      <c r="G121" s="205"/>
    </row>
    <row r="122" spans="1:7" s="198" customFormat="1" ht="24.95" customHeight="1">
      <c r="A122" s="202" t="s">
        <v>262</v>
      </c>
      <c r="B122" s="201" t="s">
        <v>244</v>
      </c>
      <c r="C122" s="201" t="s">
        <v>263</v>
      </c>
      <c r="D122" s="201" t="s">
        <v>49</v>
      </c>
      <c r="E122" s="203">
        <v>4280</v>
      </c>
      <c r="F122" s="204">
        <f t="shared" si="5"/>
        <v>3789.2872952633911</v>
      </c>
      <c r="G122" s="205"/>
    </row>
    <row r="123" spans="1:7" s="198" customFormat="1" ht="24.95" customHeight="1">
      <c r="A123" s="202" t="s">
        <v>264</v>
      </c>
      <c r="B123" s="201" t="s">
        <v>244</v>
      </c>
      <c r="C123" s="201" t="s">
        <v>265</v>
      </c>
      <c r="D123" s="201" t="s">
        <v>49</v>
      </c>
      <c r="E123" s="203">
        <v>4280</v>
      </c>
      <c r="F123" s="204">
        <f t="shared" si="5"/>
        <v>3789.2872952633911</v>
      </c>
      <c r="G123" s="205"/>
    </row>
    <row r="124" spans="1:7" s="198" customFormat="1" ht="24.95" customHeight="1">
      <c r="A124" s="202" t="s">
        <v>266</v>
      </c>
      <c r="B124" s="201" t="s">
        <v>244</v>
      </c>
      <c r="C124" s="201" t="s">
        <v>267</v>
      </c>
      <c r="D124" s="201" t="s">
        <v>49</v>
      </c>
      <c r="E124" s="203">
        <v>4380</v>
      </c>
      <c r="F124" s="204">
        <f t="shared" si="5"/>
        <v>3877.8220451527227</v>
      </c>
      <c r="G124" s="205"/>
    </row>
    <row r="125" spans="1:7" s="198" customFormat="1" ht="24.95" customHeight="1">
      <c r="A125" s="234" t="s">
        <v>268</v>
      </c>
      <c r="B125" s="237"/>
      <c r="C125" s="237"/>
      <c r="D125" s="237"/>
      <c r="E125" s="237"/>
      <c r="F125" s="237"/>
      <c r="G125" s="238"/>
    </row>
    <row r="126" spans="1:7" s="198" customFormat="1" ht="24.95" customHeight="1">
      <c r="A126" s="209" t="s">
        <v>60</v>
      </c>
      <c r="B126" s="201" t="s">
        <v>269</v>
      </c>
      <c r="C126" s="201"/>
      <c r="D126" s="201" t="s">
        <v>62</v>
      </c>
      <c r="E126" s="204">
        <v>1702.5</v>
      </c>
      <c r="F126" s="204">
        <f>E126/1.129</f>
        <v>1507.971656333038</v>
      </c>
      <c r="G126" s="205"/>
    </row>
    <row r="127" spans="1:7" s="198" customFormat="1" ht="24.95" customHeight="1">
      <c r="A127" s="209" t="s">
        <v>63</v>
      </c>
      <c r="B127" s="201" t="s">
        <v>270</v>
      </c>
      <c r="C127" s="201"/>
      <c r="D127" s="201" t="s">
        <v>62</v>
      </c>
      <c r="E127" s="204">
        <v>2950.3</v>
      </c>
      <c r="F127" s="204">
        <f t="shared" ref="F127:F182" si="6">E127/1.129</f>
        <v>2613.197519929141</v>
      </c>
      <c r="G127" s="205"/>
    </row>
    <row r="128" spans="1:7" s="198" customFormat="1" ht="24.95" customHeight="1">
      <c r="A128" s="209" t="s">
        <v>66</v>
      </c>
      <c r="B128" s="201" t="s">
        <v>271</v>
      </c>
      <c r="C128" s="201"/>
      <c r="D128" s="201" t="s">
        <v>62</v>
      </c>
      <c r="E128" s="204">
        <v>2650.6</v>
      </c>
      <c r="F128" s="204">
        <f t="shared" si="6"/>
        <v>2347.7413640389723</v>
      </c>
      <c r="G128" s="205"/>
    </row>
    <row r="129" spans="1:7" s="198" customFormat="1" ht="24.95" customHeight="1">
      <c r="A129" s="209" t="s">
        <v>69</v>
      </c>
      <c r="B129" s="201" t="s">
        <v>272</v>
      </c>
      <c r="C129" s="201"/>
      <c r="D129" s="201" t="s">
        <v>62</v>
      </c>
      <c r="E129" s="204">
        <v>2715.2</v>
      </c>
      <c r="F129" s="204">
        <f t="shared" si="6"/>
        <v>2404.9601417183349</v>
      </c>
      <c r="G129" s="205"/>
    </row>
    <row r="130" spans="1:7" s="198" customFormat="1" ht="24.95" customHeight="1">
      <c r="A130" s="209" t="s">
        <v>71</v>
      </c>
      <c r="B130" s="201" t="s">
        <v>273</v>
      </c>
      <c r="C130" s="201"/>
      <c r="D130" s="201" t="s">
        <v>62</v>
      </c>
      <c r="E130" s="204">
        <v>2970.89</v>
      </c>
      <c r="F130" s="204">
        <f t="shared" si="6"/>
        <v>2631.4348981399467</v>
      </c>
      <c r="G130" s="205"/>
    </row>
    <row r="131" spans="1:7" s="198" customFormat="1" ht="24.95" customHeight="1">
      <c r="A131" s="209" t="s">
        <v>73</v>
      </c>
      <c r="B131" s="201" t="s">
        <v>274</v>
      </c>
      <c r="C131" s="201"/>
      <c r="D131" s="201" t="s">
        <v>62</v>
      </c>
      <c r="E131" s="204">
        <v>2526.5</v>
      </c>
      <c r="F131" s="204">
        <f t="shared" si="6"/>
        <v>2237.821080602303</v>
      </c>
      <c r="G131" s="205"/>
    </row>
    <row r="132" spans="1:7" s="198" customFormat="1" ht="24.95" customHeight="1">
      <c r="A132" s="209" t="s">
        <v>56</v>
      </c>
      <c r="B132" s="201" t="s">
        <v>275</v>
      </c>
      <c r="C132" s="201"/>
      <c r="D132" s="201" t="s">
        <v>62</v>
      </c>
      <c r="E132" s="204">
        <v>2685.4</v>
      </c>
      <c r="F132" s="204">
        <f t="shared" si="6"/>
        <v>2378.5651018600533</v>
      </c>
      <c r="G132" s="205"/>
    </row>
    <row r="133" spans="1:7" s="198" customFormat="1" ht="24.95" customHeight="1">
      <c r="A133" s="209" t="s">
        <v>76</v>
      </c>
      <c r="B133" s="201" t="s">
        <v>276</v>
      </c>
      <c r="C133" s="201"/>
      <c r="D133" s="201" t="s">
        <v>62</v>
      </c>
      <c r="E133" s="204">
        <v>1249.3</v>
      </c>
      <c r="F133" s="204">
        <f t="shared" si="6"/>
        <v>1106.5544729849423</v>
      </c>
      <c r="G133" s="205"/>
    </row>
    <row r="134" spans="1:7" s="198" customFormat="1" ht="24.95" customHeight="1">
      <c r="A134" s="209" t="s">
        <v>78</v>
      </c>
      <c r="B134" s="201" t="s">
        <v>277</v>
      </c>
      <c r="C134" s="201"/>
      <c r="D134" s="201" t="s">
        <v>62</v>
      </c>
      <c r="E134" s="204">
        <v>2279.3000000000002</v>
      </c>
      <c r="F134" s="204">
        <f t="shared" si="6"/>
        <v>2018.8662533215236</v>
      </c>
      <c r="G134" s="205"/>
    </row>
    <row r="135" spans="1:7" s="198" customFormat="1" ht="24.95" customHeight="1">
      <c r="A135" s="209" t="s">
        <v>95</v>
      </c>
      <c r="B135" s="201" t="s">
        <v>278</v>
      </c>
      <c r="C135" s="201"/>
      <c r="D135" s="201" t="s">
        <v>62</v>
      </c>
      <c r="E135" s="204">
        <v>2063</v>
      </c>
      <c r="F135" s="204">
        <f t="shared" si="6"/>
        <v>1827.2807794508415</v>
      </c>
      <c r="G135" s="205"/>
    </row>
    <row r="136" spans="1:7" s="198" customFormat="1" ht="24.95" customHeight="1">
      <c r="A136" s="209" t="s">
        <v>97</v>
      </c>
      <c r="B136" s="201" t="s">
        <v>279</v>
      </c>
      <c r="C136" s="201"/>
      <c r="D136" s="201" t="s">
        <v>62</v>
      </c>
      <c r="E136" s="204">
        <v>2063</v>
      </c>
      <c r="F136" s="204">
        <f t="shared" si="6"/>
        <v>1827.2807794508415</v>
      </c>
      <c r="G136" s="205"/>
    </row>
    <row r="137" spans="1:7" s="198" customFormat="1" ht="24.95" customHeight="1">
      <c r="A137" s="209" t="s">
        <v>113</v>
      </c>
      <c r="B137" s="201" t="s">
        <v>280</v>
      </c>
      <c r="C137" s="201"/>
      <c r="D137" s="201" t="s">
        <v>62</v>
      </c>
      <c r="E137" s="204">
        <v>2217.5</v>
      </c>
      <c r="F137" s="204">
        <f t="shared" si="6"/>
        <v>1964.1275465013287</v>
      </c>
      <c r="G137" s="205"/>
    </row>
    <row r="138" spans="1:7" s="198" customFormat="1" ht="24.95" customHeight="1">
      <c r="A138" s="209" t="s">
        <v>115</v>
      </c>
      <c r="B138" s="201" t="s">
        <v>281</v>
      </c>
      <c r="C138" s="201"/>
      <c r="D138" s="201" t="s">
        <v>62</v>
      </c>
      <c r="E138" s="204">
        <v>2011.5</v>
      </c>
      <c r="F138" s="204">
        <f t="shared" si="6"/>
        <v>1781.6651904340124</v>
      </c>
      <c r="G138" s="205"/>
    </row>
    <row r="139" spans="1:7" s="198" customFormat="1" ht="24.95" customHeight="1">
      <c r="A139" s="209" t="s">
        <v>117</v>
      </c>
      <c r="B139" s="201" t="s">
        <v>282</v>
      </c>
      <c r="C139" s="201"/>
      <c r="D139" s="201" t="s">
        <v>62</v>
      </c>
      <c r="E139" s="204">
        <v>2063</v>
      </c>
      <c r="F139" s="204">
        <f t="shared" si="6"/>
        <v>1827.2807794508415</v>
      </c>
      <c r="G139" s="205"/>
    </row>
    <row r="140" spans="1:7" s="198" customFormat="1" ht="24.95" customHeight="1">
      <c r="A140" s="209" t="s">
        <v>119</v>
      </c>
      <c r="B140" s="201" t="s">
        <v>283</v>
      </c>
      <c r="C140" s="201"/>
      <c r="D140" s="201" t="s">
        <v>62</v>
      </c>
      <c r="E140" s="204">
        <v>2114.5</v>
      </c>
      <c r="F140" s="204">
        <f t="shared" si="6"/>
        <v>1872.8963684676705</v>
      </c>
      <c r="G140" s="205"/>
    </row>
    <row r="141" spans="1:7" s="198" customFormat="1" ht="24.95" customHeight="1">
      <c r="A141" s="209" t="s">
        <v>121</v>
      </c>
      <c r="B141" s="201" t="s">
        <v>284</v>
      </c>
      <c r="C141" s="201" t="s">
        <v>285</v>
      </c>
      <c r="D141" s="201" t="s">
        <v>94</v>
      </c>
      <c r="E141" s="204">
        <v>35.137900000000002</v>
      </c>
      <c r="F141" s="204">
        <f t="shared" si="6"/>
        <v>31.123029229406555</v>
      </c>
      <c r="G141" s="210"/>
    </row>
    <row r="142" spans="1:7" s="198" customFormat="1" ht="24.95" customHeight="1">
      <c r="A142" s="209" t="s">
        <v>123</v>
      </c>
      <c r="B142" s="201" t="s">
        <v>284</v>
      </c>
      <c r="C142" s="201" t="s">
        <v>286</v>
      </c>
      <c r="D142" s="201" t="s">
        <v>94</v>
      </c>
      <c r="E142" s="204">
        <v>33.653199999999998</v>
      </c>
      <c r="F142" s="204">
        <f t="shared" si="6"/>
        <v>29.807971656333038</v>
      </c>
      <c r="G142" s="210"/>
    </row>
    <row r="143" spans="1:7" s="198" customFormat="1" ht="24.95" customHeight="1">
      <c r="A143" s="209" t="s">
        <v>125</v>
      </c>
      <c r="B143" s="201" t="s">
        <v>287</v>
      </c>
      <c r="C143" s="201" t="s">
        <v>288</v>
      </c>
      <c r="D143" s="201" t="s">
        <v>94</v>
      </c>
      <c r="E143" s="203">
        <v>89.356399999999994</v>
      </c>
      <c r="F143" s="204">
        <f t="shared" si="6"/>
        <v>79.146501328609389</v>
      </c>
      <c r="G143" s="210"/>
    </row>
    <row r="144" spans="1:7" s="198" customFormat="1" ht="24.95" customHeight="1">
      <c r="A144" s="209" t="s">
        <v>127</v>
      </c>
      <c r="B144" s="201" t="s">
        <v>287</v>
      </c>
      <c r="C144" s="201" t="s">
        <v>289</v>
      </c>
      <c r="D144" s="201" t="s">
        <v>94</v>
      </c>
      <c r="E144" s="203">
        <v>86.339699999999993</v>
      </c>
      <c r="F144" s="204">
        <f t="shared" si="6"/>
        <v>76.474490699734275</v>
      </c>
      <c r="G144" s="210"/>
    </row>
    <row r="145" spans="1:7" s="198" customFormat="1" ht="24.95" customHeight="1">
      <c r="A145" s="209" t="s">
        <v>130</v>
      </c>
      <c r="B145" s="201" t="s">
        <v>287</v>
      </c>
      <c r="C145" s="201" t="s">
        <v>290</v>
      </c>
      <c r="D145" s="201" t="s">
        <v>94</v>
      </c>
      <c r="E145" s="203">
        <v>95.380099999999999</v>
      </c>
      <c r="F145" s="204">
        <f t="shared" si="6"/>
        <v>84.481930912311782</v>
      </c>
      <c r="G145" s="210"/>
    </row>
    <row r="146" spans="1:7" s="198" customFormat="1" ht="24.95" customHeight="1">
      <c r="A146" s="211" t="s">
        <v>132</v>
      </c>
      <c r="B146" s="201" t="s">
        <v>287</v>
      </c>
      <c r="C146" s="201" t="s">
        <v>291</v>
      </c>
      <c r="D146" s="201" t="s">
        <v>94</v>
      </c>
      <c r="E146" s="203">
        <v>101.4038</v>
      </c>
      <c r="F146" s="204">
        <f t="shared" si="6"/>
        <v>89.817360496014174</v>
      </c>
      <c r="G146" s="210"/>
    </row>
    <row r="147" spans="1:7" s="198" customFormat="1" ht="24.95" customHeight="1">
      <c r="A147" s="211" t="s">
        <v>135</v>
      </c>
      <c r="B147" s="201" t="s">
        <v>287</v>
      </c>
      <c r="C147" s="201" t="s">
        <v>292</v>
      </c>
      <c r="D147" s="201" t="s">
        <v>94</v>
      </c>
      <c r="E147" s="203">
        <v>107.42749999999999</v>
      </c>
      <c r="F147" s="204">
        <f t="shared" si="6"/>
        <v>95.152790079716553</v>
      </c>
      <c r="G147" s="210"/>
    </row>
    <row r="148" spans="1:7" s="198" customFormat="1" ht="24.95" customHeight="1">
      <c r="A148" s="211" t="s">
        <v>137</v>
      </c>
      <c r="B148" s="201" t="s">
        <v>287</v>
      </c>
      <c r="C148" s="201" t="s">
        <v>293</v>
      </c>
      <c r="D148" s="201" t="s">
        <v>94</v>
      </c>
      <c r="E148" s="203">
        <v>231.91730000000001</v>
      </c>
      <c r="F148" s="204">
        <f t="shared" si="6"/>
        <v>205.41833480956601</v>
      </c>
      <c r="G148" s="210"/>
    </row>
    <row r="149" spans="1:7" s="198" customFormat="1" ht="24.95" customHeight="1">
      <c r="A149" s="211" t="s">
        <v>139</v>
      </c>
      <c r="B149" s="201" t="s">
        <v>287</v>
      </c>
      <c r="C149" s="201" t="s">
        <v>294</v>
      </c>
      <c r="D149" s="201" t="s">
        <v>94</v>
      </c>
      <c r="E149" s="203">
        <v>126.49769999999999</v>
      </c>
      <c r="F149" s="204">
        <f t="shared" si="6"/>
        <v>112.04402125775022</v>
      </c>
      <c r="G149" s="210"/>
    </row>
    <row r="150" spans="1:7" s="198" customFormat="1" ht="24.95" customHeight="1">
      <c r="A150" s="211" t="s">
        <v>141</v>
      </c>
      <c r="B150" s="201" t="s">
        <v>287</v>
      </c>
      <c r="C150" s="201" t="s">
        <v>295</v>
      </c>
      <c r="D150" s="201" t="s">
        <v>94</v>
      </c>
      <c r="E150" s="203">
        <v>116.45820000000001</v>
      </c>
      <c r="F150" s="204">
        <f t="shared" si="6"/>
        <v>103.15163861824624</v>
      </c>
      <c r="G150" s="210"/>
    </row>
    <row r="151" spans="1:7" s="198" customFormat="1" ht="24.95" customHeight="1">
      <c r="A151" s="211" t="s">
        <v>143</v>
      </c>
      <c r="B151" s="201" t="s">
        <v>287</v>
      </c>
      <c r="C151" s="201" t="s">
        <v>296</v>
      </c>
      <c r="D151" s="201" t="s">
        <v>94</v>
      </c>
      <c r="E151" s="203">
        <v>84.331800000000001</v>
      </c>
      <c r="F151" s="204">
        <f t="shared" si="6"/>
        <v>74.696014171833482</v>
      </c>
      <c r="G151" s="210"/>
    </row>
    <row r="152" spans="1:7" s="198" customFormat="1" ht="24.95" customHeight="1">
      <c r="A152" s="211" t="s">
        <v>145</v>
      </c>
      <c r="B152" s="201" t="s">
        <v>287</v>
      </c>
      <c r="C152" s="201" t="s">
        <v>297</v>
      </c>
      <c r="D152" s="201" t="s">
        <v>94</v>
      </c>
      <c r="E152" s="203">
        <v>95.380099999999999</v>
      </c>
      <c r="F152" s="204">
        <f t="shared" si="6"/>
        <v>84.481930912311782</v>
      </c>
      <c r="G152" s="210"/>
    </row>
    <row r="153" spans="1:7" s="198" customFormat="1" ht="24.95" customHeight="1">
      <c r="A153" s="211" t="s">
        <v>147</v>
      </c>
      <c r="B153" s="201" t="s">
        <v>287</v>
      </c>
      <c r="C153" s="201" t="s">
        <v>298</v>
      </c>
      <c r="D153" s="201" t="s">
        <v>94</v>
      </c>
      <c r="E153" s="203">
        <v>105.4196</v>
      </c>
      <c r="F153" s="204">
        <f t="shared" si="6"/>
        <v>93.374313551815774</v>
      </c>
      <c r="G153" s="210"/>
    </row>
    <row r="154" spans="1:7" s="198" customFormat="1" ht="24.95" customHeight="1">
      <c r="A154" s="211" t="s">
        <v>149</v>
      </c>
      <c r="B154" s="201" t="s">
        <v>287</v>
      </c>
      <c r="C154" s="201" t="s">
        <v>299</v>
      </c>
      <c r="D154" s="201" t="s">
        <v>94</v>
      </c>
      <c r="E154" s="203">
        <v>210.8295</v>
      </c>
      <c r="F154" s="204">
        <f t="shared" si="6"/>
        <v>186.74003542958368</v>
      </c>
      <c r="G154" s="210"/>
    </row>
    <row r="155" spans="1:7" s="198" customFormat="1" ht="24.95" customHeight="1">
      <c r="A155" s="211" t="s">
        <v>151</v>
      </c>
      <c r="B155" s="201" t="s">
        <v>287</v>
      </c>
      <c r="C155" s="201" t="s">
        <v>300</v>
      </c>
      <c r="D155" s="201" t="s">
        <v>94</v>
      </c>
      <c r="E155" s="203">
        <v>231.91730000000001</v>
      </c>
      <c r="F155" s="204">
        <f t="shared" si="6"/>
        <v>205.41833480956601</v>
      </c>
      <c r="G155" s="210"/>
    </row>
    <row r="156" spans="1:7" s="198" customFormat="1" ht="24.95" customHeight="1">
      <c r="A156" s="211" t="s">
        <v>153</v>
      </c>
      <c r="B156" s="201" t="s">
        <v>287</v>
      </c>
      <c r="C156" s="201" t="s">
        <v>301</v>
      </c>
      <c r="D156" s="201" t="s">
        <v>94</v>
      </c>
      <c r="E156" s="203">
        <v>242.95590000000001</v>
      </c>
      <c r="F156" s="204">
        <f t="shared" si="6"/>
        <v>215.19565987599645</v>
      </c>
      <c r="G156" s="210"/>
    </row>
    <row r="157" spans="1:7" s="198" customFormat="1" ht="24.95" customHeight="1">
      <c r="A157" s="211" t="s">
        <v>155</v>
      </c>
      <c r="B157" s="201" t="s">
        <v>302</v>
      </c>
      <c r="C157" s="201" t="s">
        <v>303</v>
      </c>
      <c r="D157" s="201" t="s">
        <v>94</v>
      </c>
      <c r="E157" s="203">
        <v>100.395</v>
      </c>
      <c r="F157" s="204">
        <f t="shared" si="6"/>
        <v>88.923826395039853</v>
      </c>
      <c r="G157" s="210"/>
    </row>
    <row r="158" spans="1:7" s="198" customFormat="1" ht="24.95" customHeight="1">
      <c r="A158" s="211" t="s">
        <v>158</v>
      </c>
      <c r="B158" s="201" t="s">
        <v>302</v>
      </c>
      <c r="C158" s="201" t="s">
        <v>304</v>
      </c>
      <c r="D158" s="201" t="s">
        <v>94</v>
      </c>
      <c r="E158" s="203">
        <v>110.4345</v>
      </c>
      <c r="F158" s="204">
        <f t="shared" si="6"/>
        <v>97.816209034543846</v>
      </c>
      <c r="G158" s="210"/>
    </row>
    <row r="159" spans="1:7" s="198" customFormat="1" ht="24.95" customHeight="1">
      <c r="A159" s="211" t="s">
        <v>160</v>
      </c>
      <c r="B159" s="201" t="s">
        <v>302</v>
      </c>
      <c r="C159" s="201" t="s">
        <v>305</v>
      </c>
      <c r="D159" s="201" t="s">
        <v>94</v>
      </c>
      <c r="E159" s="203">
        <v>121.4828</v>
      </c>
      <c r="F159" s="204">
        <f t="shared" si="6"/>
        <v>107.60212577502215</v>
      </c>
      <c r="G159" s="210"/>
    </row>
    <row r="160" spans="1:7" s="198" customFormat="1" ht="24.95" customHeight="1">
      <c r="A160" s="211" t="s">
        <v>162</v>
      </c>
      <c r="B160" s="201" t="s">
        <v>306</v>
      </c>
      <c r="C160" s="201" t="s">
        <v>304</v>
      </c>
      <c r="D160" s="201" t="s">
        <v>94</v>
      </c>
      <c r="E160" s="203">
        <v>105.4196</v>
      </c>
      <c r="F160" s="204">
        <f t="shared" si="6"/>
        <v>93.374313551815774</v>
      </c>
      <c r="G160" s="210"/>
    </row>
    <row r="161" spans="1:7" s="198" customFormat="1" ht="24.95" customHeight="1">
      <c r="A161" s="211" t="s">
        <v>164</v>
      </c>
      <c r="B161" s="201" t="s">
        <v>307</v>
      </c>
      <c r="C161" s="201" t="s">
        <v>308</v>
      </c>
      <c r="D161" s="201" t="s">
        <v>94</v>
      </c>
      <c r="E161" s="203">
        <v>74.204999999999998</v>
      </c>
      <c r="F161" s="204">
        <f t="shared" si="6"/>
        <v>65.726306465899029</v>
      </c>
      <c r="G161" s="210"/>
    </row>
    <row r="162" spans="1:7" s="198" customFormat="1" ht="24.95" customHeight="1">
      <c r="A162" s="211" t="s">
        <v>166</v>
      </c>
      <c r="B162" s="201" t="s">
        <v>309</v>
      </c>
      <c r="C162" s="201" t="s">
        <v>308</v>
      </c>
      <c r="D162" s="201" t="s">
        <v>94</v>
      </c>
      <c r="E162" s="203">
        <v>84.099000000000004</v>
      </c>
      <c r="F162" s="204">
        <f t="shared" si="6"/>
        <v>74.489813994685562</v>
      </c>
      <c r="G162" s="210"/>
    </row>
    <row r="163" spans="1:7" s="198" customFormat="1" ht="24.95" customHeight="1">
      <c r="A163" s="211" t="s">
        <v>168</v>
      </c>
      <c r="B163" s="201" t="s">
        <v>310</v>
      </c>
      <c r="C163" s="201" t="s">
        <v>311</v>
      </c>
      <c r="D163" s="201" t="s">
        <v>94</v>
      </c>
      <c r="E163" s="203">
        <v>93.992999999999995</v>
      </c>
      <c r="F163" s="204">
        <f t="shared" si="6"/>
        <v>83.253321523472096</v>
      </c>
      <c r="G163" s="210"/>
    </row>
    <row r="164" spans="1:7" s="198" customFormat="1" ht="24.95" customHeight="1">
      <c r="A164" s="211" t="s">
        <v>170</v>
      </c>
      <c r="B164" s="201" t="s">
        <v>312</v>
      </c>
      <c r="C164" s="201" t="s">
        <v>313</v>
      </c>
      <c r="D164" s="201" t="s">
        <v>94</v>
      </c>
      <c r="E164" s="203">
        <v>103.887</v>
      </c>
      <c r="F164" s="204">
        <f t="shared" si="6"/>
        <v>92.016829052258643</v>
      </c>
      <c r="G164" s="210"/>
    </row>
    <row r="165" spans="1:7" s="198" customFormat="1" ht="24.95" customHeight="1">
      <c r="A165" s="211" t="s">
        <v>172</v>
      </c>
      <c r="B165" s="201" t="s">
        <v>314</v>
      </c>
      <c r="C165" s="201" t="s">
        <v>315</v>
      </c>
      <c r="D165" s="201" t="s">
        <v>94</v>
      </c>
      <c r="E165" s="203">
        <v>148.41</v>
      </c>
      <c r="F165" s="204">
        <f t="shared" si="6"/>
        <v>131.45261293179806</v>
      </c>
      <c r="G165" s="210"/>
    </row>
    <row r="166" spans="1:7" s="198" customFormat="1" ht="24.95" customHeight="1">
      <c r="A166" s="211" t="s">
        <v>175</v>
      </c>
      <c r="B166" s="201" t="s">
        <v>316</v>
      </c>
      <c r="C166" s="201" t="s">
        <v>315</v>
      </c>
      <c r="D166" s="201" t="s">
        <v>94</v>
      </c>
      <c r="E166" s="203">
        <v>195.90119999999999</v>
      </c>
      <c r="F166" s="204">
        <f t="shared" si="6"/>
        <v>173.51744906997342</v>
      </c>
      <c r="G166" s="210"/>
    </row>
    <row r="167" spans="1:7" s="198" customFormat="1" ht="24.95" customHeight="1">
      <c r="A167" s="211" t="s">
        <v>177</v>
      </c>
      <c r="B167" s="201" t="s">
        <v>317</v>
      </c>
      <c r="C167" s="201" t="s">
        <v>318</v>
      </c>
      <c r="D167" s="201" t="s">
        <v>319</v>
      </c>
      <c r="E167" s="203">
        <v>38.32</v>
      </c>
      <c r="F167" s="204">
        <f t="shared" si="6"/>
        <v>33.941541186891051</v>
      </c>
      <c r="G167" s="210"/>
    </row>
    <row r="168" spans="1:7" s="198" customFormat="1" ht="24.95" customHeight="1">
      <c r="A168" s="211" t="s">
        <v>178</v>
      </c>
      <c r="B168" s="201" t="s">
        <v>317</v>
      </c>
      <c r="C168" s="201" t="s">
        <v>320</v>
      </c>
      <c r="D168" s="201" t="s">
        <v>319</v>
      </c>
      <c r="E168" s="203">
        <v>53.35</v>
      </c>
      <c r="F168" s="204">
        <f t="shared" si="6"/>
        <v>47.254207263064657</v>
      </c>
      <c r="G168" s="210"/>
    </row>
    <row r="169" spans="1:7" s="198" customFormat="1" ht="24.95" customHeight="1">
      <c r="A169" s="211" t="s">
        <v>180</v>
      </c>
      <c r="B169" s="201" t="s">
        <v>317</v>
      </c>
      <c r="C169" s="201" t="s">
        <v>321</v>
      </c>
      <c r="D169" s="201" t="s">
        <v>319</v>
      </c>
      <c r="E169" s="203">
        <v>53.35</v>
      </c>
      <c r="F169" s="204">
        <f t="shared" si="6"/>
        <v>47.254207263064657</v>
      </c>
      <c r="G169" s="210"/>
    </row>
    <row r="170" spans="1:7" s="198" customFormat="1" ht="24.95" customHeight="1">
      <c r="A170" s="211" t="s">
        <v>182</v>
      </c>
      <c r="B170" s="201" t="s">
        <v>317</v>
      </c>
      <c r="C170" s="201" t="s">
        <v>322</v>
      </c>
      <c r="D170" s="201" t="s">
        <v>319</v>
      </c>
      <c r="E170" s="203">
        <v>66.45</v>
      </c>
      <c r="F170" s="204">
        <f t="shared" si="6"/>
        <v>58.857395925597878</v>
      </c>
      <c r="G170" s="210"/>
    </row>
    <row r="171" spans="1:7" s="198" customFormat="1" ht="24.95" customHeight="1">
      <c r="A171" s="211" t="s">
        <v>184</v>
      </c>
      <c r="B171" s="201" t="s">
        <v>317</v>
      </c>
      <c r="C171" s="201" t="s">
        <v>323</v>
      </c>
      <c r="D171" s="201" t="s">
        <v>319</v>
      </c>
      <c r="E171" s="203">
        <v>104.28</v>
      </c>
      <c r="F171" s="204">
        <f t="shared" si="6"/>
        <v>92.364924712134638</v>
      </c>
      <c r="G171" s="210"/>
    </row>
    <row r="172" spans="1:7" s="198" customFormat="1" ht="24.95" customHeight="1">
      <c r="A172" s="211" t="s">
        <v>185</v>
      </c>
      <c r="B172" s="201" t="s">
        <v>317</v>
      </c>
      <c r="C172" s="201" t="s">
        <v>324</v>
      </c>
      <c r="D172" s="201" t="s">
        <v>319</v>
      </c>
      <c r="E172" s="203">
        <v>142.57</v>
      </c>
      <c r="F172" s="204">
        <f t="shared" si="6"/>
        <v>126.27989371124889</v>
      </c>
      <c r="G172" s="210"/>
    </row>
    <row r="173" spans="1:7" s="198" customFormat="1" ht="24.95" customHeight="1">
      <c r="A173" s="211" t="s">
        <v>186</v>
      </c>
      <c r="B173" s="201" t="s">
        <v>317</v>
      </c>
      <c r="C173" s="201" t="s">
        <v>325</v>
      </c>
      <c r="D173" s="201" t="s">
        <v>319</v>
      </c>
      <c r="E173" s="203">
        <v>173.69</v>
      </c>
      <c r="F173" s="204">
        <f t="shared" si="6"/>
        <v>153.84410983170949</v>
      </c>
      <c r="G173" s="210"/>
    </row>
    <row r="174" spans="1:7" s="198" customFormat="1" ht="24.95" customHeight="1">
      <c r="A174" s="211" t="s">
        <v>187</v>
      </c>
      <c r="B174" s="201" t="s">
        <v>317</v>
      </c>
      <c r="C174" s="201" t="s">
        <v>326</v>
      </c>
      <c r="D174" s="201" t="s">
        <v>319</v>
      </c>
      <c r="E174" s="203">
        <v>29.12</v>
      </c>
      <c r="F174" s="204">
        <f t="shared" si="6"/>
        <v>25.792736935341011</v>
      </c>
      <c r="G174" s="210"/>
    </row>
    <row r="175" spans="1:7" s="198" customFormat="1" ht="24.95" customHeight="1">
      <c r="A175" s="211" t="s">
        <v>190</v>
      </c>
      <c r="B175" s="201" t="s">
        <v>317</v>
      </c>
      <c r="C175" s="201" t="s">
        <v>327</v>
      </c>
      <c r="D175" s="201" t="s">
        <v>319</v>
      </c>
      <c r="E175" s="203">
        <v>42.2</v>
      </c>
      <c r="F175" s="204">
        <f t="shared" si="6"/>
        <v>37.378210806023034</v>
      </c>
      <c r="G175" s="210"/>
    </row>
    <row r="176" spans="1:7" s="198" customFormat="1" ht="24.95" customHeight="1">
      <c r="A176" s="211" t="s">
        <v>192</v>
      </c>
      <c r="B176" s="201" t="s">
        <v>317</v>
      </c>
      <c r="C176" s="201" t="s">
        <v>328</v>
      </c>
      <c r="D176" s="201" t="s">
        <v>319</v>
      </c>
      <c r="E176" s="203">
        <v>51.56</v>
      </c>
      <c r="F176" s="204">
        <f t="shared" si="6"/>
        <v>45.668733392382642</v>
      </c>
      <c r="G176" s="210"/>
    </row>
    <row r="177" spans="1:7" s="198" customFormat="1" ht="24.95" customHeight="1">
      <c r="A177" s="211" t="s">
        <v>194</v>
      </c>
      <c r="B177" s="201" t="s">
        <v>317</v>
      </c>
      <c r="C177" s="201" t="s">
        <v>329</v>
      </c>
      <c r="D177" s="201" t="s">
        <v>319</v>
      </c>
      <c r="E177" s="203">
        <v>65.48</v>
      </c>
      <c r="F177" s="204">
        <f t="shared" si="6"/>
        <v>57.998228520814884</v>
      </c>
      <c r="G177" s="210"/>
    </row>
    <row r="178" spans="1:7" s="198" customFormat="1" ht="24.95" customHeight="1">
      <c r="A178" s="211" t="s">
        <v>196</v>
      </c>
      <c r="B178" s="201" t="s">
        <v>317</v>
      </c>
      <c r="C178" s="201" t="s">
        <v>330</v>
      </c>
      <c r="D178" s="201" t="s">
        <v>319</v>
      </c>
      <c r="E178" s="203">
        <v>52.87</v>
      </c>
      <c r="F178" s="204">
        <f t="shared" si="6"/>
        <v>46.829052258635961</v>
      </c>
      <c r="G178" s="210"/>
    </row>
    <row r="179" spans="1:7" s="198" customFormat="1" ht="24.95" customHeight="1">
      <c r="A179" s="211" t="s">
        <v>198</v>
      </c>
      <c r="B179" s="201" t="s">
        <v>317</v>
      </c>
      <c r="C179" s="201" t="s">
        <v>331</v>
      </c>
      <c r="D179" s="201" t="s">
        <v>319</v>
      </c>
      <c r="E179" s="203">
        <v>60.24</v>
      </c>
      <c r="F179" s="204">
        <f t="shared" si="6"/>
        <v>53.356953055801597</v>
      </c>
      <c r="G179" s="210"/>
    </row>
    <row r="180" spans="1:7" s="198" customFormat="1" ht="24.95" customHeight="1">
      <c r="A180" s="211" t="s">
        <v>200</v>
      </c>
      <c r="B180" s="201" t="s">
        <v>332</v>
      </c>
      <c r="C180" s="201" t="s">
        <v>333</v>
      </c>
      <c r="D180" s="201" t="s">
        <v>319</v>
      </c>
      <c r="E180" s="203">
        <v>79.831000000000003</v>
      </c>
      <c r="F180" s="204">
        <f t="shared" si="6"/>
        <v>70.709477413640386</v>
      </c>
      <c r="G180" s="210"/>
    </row>
    <row r="181" spans="1:7" s="198" customFormat="1" ht="24.95" customHeight="1">
      <c r="A181" s="211" t="s">
        <v>202</v>
      </c>
      <c r="B181" s="201" t="s">
        <v>334</v>
      </c>
      <c r="C181" s="201" t="s">
        <v>335</v>
      </c>
      <c r="D181" s="201" t="s">
        <v>319</v>
      </c>
      <c r="E181" s="203">
        <v>142.5609</v>
      </c>
      <c r="F181" s="204">
        <f t="shared" si="6"/>
        <v>126.2718334809566</v>
      </c>
      <c r="G181" s="210"/>
    </row>
    <row r="182" spans="1:7" s="198" customFormat="1" ht="24.95" customHeight="1">
      <c r="A182" s="211" t="s">
        <v>205</v>
      </c>
      <c r="B182" s="201" t="s">
        <v>336</v>
      </c>
      <c r="C182" s="201" t="s">
        <v>337</v>
      </c>
      <c r="D182" s="201" t="s">
        <v>94</v>
      </c>
      <c r="E182" s="203">
        <v>67.415000000000006</v>
      </c>
      <c r="F182" s="204">
        <f t="shared" si="6"/>
        <v>59.712134632418078</v>
      </c>
      <c r="G182" s="210"/>
    </row>
    <row r="183" spans="1:7" s="198" customFormat="1" ht="24.95" customHeight="1">
      <c r="A183" s="247" t="s">
        <v>338</v>
      </c>
      <c r="B183" s="237"/>
      <c r="C183" s="237"/>
      <c r="D183" s="237"/>
      <c r="E183" s="237"/>
      <c r="F183" s="237"/>
      <c r="G183" s="248"/>
    </row>
    <row r="184" spans="1:7" s="198" customFormat="1" ht="24.95" customHeight="1">
      <c r="A184" s="212" t="s">
        <v>60</v>
      </c>
      <c r="B184" s="204" t="s">
        <v>339</v>
      </c>
      <c r="C184" s="204"/>
      <c r="D184" s="201" t="s">
        <v>62</v>
      </c>
      <c r="E184" s="204">
        <v>3.1</v>
      </c>
      <c r="F184" s="213">
        <f>E184/1.03</f>
        <v>3.0097087378640777</v>
      </c>
      <c r="G184" s="210"/>
    </row>
    <row r="185" spans="1:7" s="198" customFormat="1" ht="24.95" customHeight="1">
      <c r="A185" s="212" t="s">
        <v>63</v>
      </c>
      <c r="B185" s="204" t="s">
        <v>340</v>
      </c>
      <c r="C185" s="204"/>
      <c r="D185" s="204" t="s">
        <v>341</v>
      </c>
      <c r="E185" s="204">
        <v>0.75</v>
      </c>
      <c r="F185" s="213">
        <f>E185/1.13</f>
        <v>0.66371681415929207</v>
      </c>
      <c r="G185" s="210"/>
    </row>
    <row r="186" spans="1:7" s="198" customFormat="1" ht="24.95" customHeight="1">
      <c r="A186" s="242" t="s">
        <v>342</v>
      </c>
      <c r="B186" s="243"/>
      <c r="C186" s="243"/>
      <c r="D186" s="243"/>
      <c r="E186" s="243"/>
      <c r="F186" s="243"/>
      <c r="G186" s="244"/>
    </row>
    <row r="187" spans="1:7" s="198" customFormat="1" ht="24.95" customHeight="1">
      <c r="A187" s="212" t="s">
        <v>60</v>
      </c>
      <c r="B187" s="195" t="s">
        <v>343</v>
      </c>
      <c r="C187" s="195" t="s">
        <v>344</v>
      </c>
      <c r="D187" s="201" t="s">
        <v>94</v>
      </c>
      <c r="E187" s="195">
        <v>335</v>
      </c>
      <c r="F187" s="213">
        <f>E187/1.1286</f>
        <v>296.82792840687574</v>
      </c>
      <c r="G187" s="214"/>
    </row>
    <row r="188" spans="1:7" s="198" customFormat="1" ht="24.95" customHeight="1">
      <c r="A188" s="212" t="s">
        <v>63</v>
      </c>
      <c r="B188" s="195" t="s">
        <v>343</v>
      </c>
      <c r="C188" s="195" t="s">
        <v>345</v>
      </c>
      <c r="D188" s="201" t="s">
        <v>94</v>
      </c>
      <c r="E188" s="195">
        <v>355</v>
      </c>
      <c r="F188" s="213">
        <f t="shared" ref="F188:F193" si="7">E188/1.1286</f>
        <v>314.54899875952503</v>
      </c>
      <c r="G188" s="214"/>
    </row>
    <row r="189" spans="1:7" s="198" customFormat="1" ht="24.95" customHeight="1">
      <c r="A189" s="212" t="s">
        <v>66</v>
      </c>
      <c r="B189" s="195" t="s">
        <v>343</v>
      </c>
      <c r="C189" s="195" t="s">
        <v>346</v>
      </c>
      <c r="D189" s="201" t="s">
        <v>94</v>
      </c>
      <c r="E189" s="195">
        <v>360</v>
      </c>
      <c r="F189" s="213">
        <f t="shared" si="7"/>
        <v>318.97926634768737</v>
      </c>
      <c r="G189" s="214"/>
    </row>
    <row r="190" spans="1:7" s="198" customFormat="1" ht="24.95" customHeight="1">
      <c r="A190" s="212" t="s">
        <v>69</v>
      </c>
      <c r="B190" s="195" t="s">
        <v>343</v>
      </c>
      <c r="C190" s="195" t="s">
        <v>347</v>
      </c>
      <c r="D190" s="201" t="s">
        <v>94</v>
      </c>
      <c r="E190" s="195">
        <v>470</v>
      </c>
      <c r="F190" s="213">
        <f t="shared" si="7"/>
        <v>416.44515328725851</v>
      </c>
      <c r="G190" s="214"/>
    </row>
    <row r="191" spans="1:7" s="198" customFormat="1" ht="24.95" customHeight="1">
      <c r="A191" s="212" t="s">
        <v>71</v>
      </c>
      <c r="B191" s="195" t="s">
        <v>348</v>
      </c>
      <c r="C191" s="195" t="s">
        <v>349</v>
      </c>
      <c r="D191" s="201" t="s">
        <v>94</v>
      </c>
      <c r="E191" s="195">
        <v>430</v>
      </c>
      <c r="F191" s="213">
        <f t="shared" si="7"/>
        <v>381.00301258195992</v>
      </c>
      <c r="G191" s="214"/>
    </row>
    <row r="192" spans="1:7" s="198" customFormat="1" ht="24.95" customHeight="1">
      <c r="A192" s="212" t="s">
        <v>73</v>
      </c>
      <c r="B192" s="195" t="s">
        <v>350</v>
      </c>
      <c r="C192" s="195" t="s">
        <v>351</v>
      </c>
      <c r="D192" s="201" t="s">
        <v>94</v>
      </c>
      <c r="E192" s="195">
        <v>660</v>
      </c>
      <c r="F192" s="213">
        <f t="shared" si="7"/>
        <v>584.79532163742692</v>
      </c>
      <c r="G192" s="214"/>
    </row>
    <row r="193" spans="1:7" s="198" customFormat="1" ht="24.95" customHeight="1">
      <c r="A193" s="212" t="s">
        <v>56</v>
      </c>
      <c r="B193" s="195" t="s">
        <v>350</v>
      </c>
      <c r="C193" s="195" t="s">
        <v>352</v>
      </c>
      <c r="D193" s="201" t="s">
        <v>94</v>
      </c>
      <c r="E193" s="195">
        <v>675</v>
      </c>
      <c r="F193" s="213">
        <f t="shared" si="7"/>
        <v>598.08612440191382</v>
      </c>
      <c r="G193" s="214"/>
    </row>
    <row r="194" spans="1:7" s="198" customFormat="1" ht="24.95" customHeight="1">
      <c r="A194" s="242" t="s">
        <v>353</v>
      </c>
      <c r="B194" s="243"/>
      <c r="C194" s="243"/>
      <c r="D194" s="243"/>
      <c r="E194" s="243"/>
      <c r="F194" s="243"/>
      <c r="G194" s="244"/>
    </row>
    <row r="195" spans="1:7" s="198" customFormat="1" ht="24.95" customHeight="1">
      <c r="A195" s="212" t="s">
        <v>60</v>
      </c>
      <c r="B195" s="195" t="s">
        <v>354</v>
      </c>
      <c r="C195" s="195" t="s">
        <v>355</v>
      </c>
      <c r="D195" s="195" t="s">
        <v>356</v>
      </c>
      <c r="E195" s="195">
        <v>7.8085000000000004</v>
      </c>
      <c r="F195" s="213">
        <f>E195/1.129</f>
        <v>6.9162976085031005</v>
      </c>
      <c r="G195" s="214"/>
    </row>
    <row r="196" spans="1:7" s="198" customFormat="1" ht="24.95" customHeight="1">
      <c r="A196" s="212" t="s">
        <v>63</v>
      </c>
      <c r="B196" s="195" t="s">
        <v>354</v>
      </c>
      <c r="C196" s="195" t="s">
        <v>357</v>
      </c>
      <c r="D196" s="195" t="s">
        <v>356</v>
      </c>
      <c r="E196" s="195">
        <v>4.5105000000000004</v>
      </c>
      <c r="F196" s="213">
        <f t="shared" ref="F196:F218" si="8">E196/1.129</f>
        <v>3.9951284322409215</v>
      </c>
      <c r="G196" s="214"/>
    </row>
    <row r="197" spans="1:7" s="198" customFormat="1" ht="24.95" customHeight="1">
      <c r="A197" s="212" t="s">
        <v>66</v>
      </c>
      <c r="B197" s="195" t="s">
        <v>354</v>
      </c>
      <c r="C197" s="195" t="s">
        <v>358</v>
      </c>
      <c r="D197" s="195" t="s">
        <v>356</v>
      </c>
      <c r="E197" s="195">
        <v>3.7829999999999999</v>
      </c>
      <c r="F197" s="213">
        <f t="shared" si="8"/>
        <v>3.3507528786536755</v>
      </c>
      <c r="G197" s="214"/>
    </row>
    <row r="198" spans="1:7" s="198" customFormat="1" ht="24.95" customHeight="1">
      <c r="A198" s="212" t="s">
        <v>69</v>
      </c>
      <c r="B198" s="195" t="s">
        <v>354</v>
      </c>
      <c r="C198" s="195" t="s">
        <v>359</v>
      </c>
      <c r="D198" s="195" t="s">
        <v>356</v>
      </c>
      <c r="E198" s="195">
        <v>3.1524999999999999</v>
      </c>
      <c r="F198" s="213">
        <f t="shared" si="8"/>
        <v>2.7922940655447297</v>
      </c>
      <c r="G198" s="214"/>
    </row>
    <row r="199" spans="1:7" s="198" customFormat="1" ht="24.95" customHeight="1">
      <c r="A199" s="212" t="s">
        <v>71</v>
      </c>
      <c r="B199" s="195" t="s">
        <v>360</v>
      </c>
      <c r="C199" s="195" t="s">
        <v>361</v>
      </c>
      <c r="D199" s="195" t="s">
        <v>356</v>
      </c>
      <c r="E199" s="195">
        <v>3.1040000000000001</v>
      </c>
      <c r="F199" s="213">
        <f t="shared" si="8"/>
        <v>2.7493356953055801</v>
      </c>
      <c r="G199" s="214"/>
    </row>
    <row r="200" spans="1:7" s="198" customFormat="1" ht="24.95" customHeight="1">
      <c r="A200" s="212" t="s">
        <v>73</v>
      </c>
      <c r="B200" s="195" t="s">
        <v>362</v>
      </c>
      <c r="C200" s="195" t="s">
        <v>361</v>
      </c>
      <c r="D200" s="195" t="s">
        <v>356</v>
      </c>
      <c r="E200" s="195">
        <v>2.8614999999999999</v>
      </c>
      <c r="F200" s="213">
        <f t="shared" si="8"/>
        <v>2.5345438441098316</v>
      </c>
      <c r="G200" s="214"/>
    </row>
    <row r="201" spans="1:7" s="198" customFormat="1" ht="24.95" customHeight="1">
      <c r="A201" s="212" t="s">
        <v>56</v>
      </c>
      <c r="B201" s="195" t="s">
        <v>363</v>
      </c>
      <c r="C201" s="195" t="s">
        <v>364</v>
      </c>
      <c r="D201" s="195" t="s">
        <v>356</v>
      </c>
      <c r="E201" s="195">
        <v>5.9654999999999996</v>
      </c>
      <c r="F201" s="213">
        <f t="shared" si="8"/>
        <v>5.2838795394154117</v>
      </c>
      <c r="G201" s="214"/>
    </row>
    <row r="202" spans="1:7" s="198" customFormat="1" ht="24.95" customHeight="1">
      <c r="A202" s="212" t="s">
        <v>76</v>
      </c>
      <c r="B202" s="195" t="s">
        <v>363</v>
      </c>
      <c r="C202" s="195" t="s">
        <v>365</v>
      </c>
      <c r="D202" s="195" t="s">
        <v>356</v>
      </c>
      <c r="E202" s="195">
        <v>7.0324999999999998</v>
      </c>
      <c r="F202" s="213">
        <f t="shared" si="8"/>
        <v>6.2289636846767049</v>
      </c>
      <c r="G202" s="214"/>
    </row>
    <row r="203" spans="1:7" s="198" customFormat="1" ht="24.95" customHeight="1">
      <c r="A203" s="212" t="s">
        <v>78</v>
      </c>
      <c r="B203" s="195" t="s">
        <v>366</v>
      </c>
      <c r="C203" s="195" t="s">
        <v>367</v>
      </c>
      <c r="D203" s="195" t="s">
        <v>356</v>
      </c>
      <c r="E203" s="195">
        <v>3.208275</v>
      </c>
      <c r="F203" s="213">
        <f t="shared" si="8"/>
        <v>2.8416961913197518</v>
      </c>
      <c r="G203" s="214"/>
    </row>
    <row r="204" spans="1:7" s="198" customFormat="1" ht="24.95" customHeight="1">
      <c r="A204" s="212" t="s">
        <v>95</v>
      </c>
      <c r="B204" s="195" t="s">
        <v>366</v>
      </c>
      <c r="C204" s="195" t="s">
        <v>368</v>
      </c>
      <c r="D204" s="195" t="s">
        <v>356</v>
      </c>
      <c r="E204" s="195">
        <v>2.9027250000000002</v>
      </c>
      <c r="F204" s="213">
        <f t="shared" si="8"/>
        <v>2.5710584588131091</v>
      </c>
      <c r="G204" s="214"/>
    </row>
    <row r="205" spans="1:7" s="198" customFormat="1" ht="24.95" customHeight="1">
      <c r="A205" s="212" t="s">
        <v>97</v>
      </c>
      <c r="B205" s="195" t="s">
        <v>366</v>
      </c>
      <c r="C205" s="195" t="s">
        <v>369</v>
      </c>
      <c r="D205" s="195" t="s">
        <v>356</v>
      </c>
      <c r="E205" s="195">
        <v>2.2916249999999998</v>
      </c>
      <c r="F205" s="213">
        <f t="shared" si="8"/>
        <v>2.0297829937998229</v>
      </c>
      <c r="G205" s="214"/>
    </row>
    <row r="206" spans="1:7" s="198" customFormat="1" ht="24.95" customHeight="1">
      <c r="A206" s="212" t="s">
        <v>113</v>
      </c>
      <c r="B206" s="195" t="s">
        <v>370</v>
      </c>
      <c r="C206" s="195" t="s">
        <v>371</v>
      </c>
      <c r="D206" s="195" t="s">
        <v>356</v>
      </c>
      <c r="E206" s="195">
        <v>1.4258999999999999</v>
      </c>
      <c r="F206" s="213">
        <f t="shared" si="8"/>
        <v>1.2629760850310008</v>
      </c>
      <c r="G206" s="214"/>
    </row>
    <row r="207" spans="1:7" s="198" customFormat="1" ht="24.95" customHeight="1">
      <c r="A207" s="212" t="s">
        <v>115</v>
      </c>
      <c r="B207" s="195" t="s">
        <v>372</v>
      </c>
      <c r="C207" s="195" t="s">
        <v>373</v>
      </c>
      <c r="D207" s="195" t="s">
        <v>356</v>
      </c>
      <c r="E207" s="195">
        <v>8.3516999999999992</v>
      </c>
      <c r="F207" s="213">
        <f t="shared" si="8"/>
        <v>7.3974313551815758</v>
      </c>
      <c r="G207" s="214"/>
    </row>
    <row r="208" spans="1:7" s="198" customFormat="1" ht="24.95" customHeight="1">
      <c r="A208" s="212" t="s">
        <v>117</v>
      </c>
      <c r="B208" s="195" t="s">
        <v>372</v>
      </c>
      <c r="C208" s="195" t="s">
        <v>374</v>
      </c>
      <c r="D208" s="195" t="s">
        <v>356</v>
      </c>
      <c r="E208" s="195">
        <v>5.60175</v>
      </c>
      <c r="F208" s="213">
        <f t="shared" si="8"/>
        <v>4.9616917626217889</v>
      </c>
      <c r="G208" s="214"/>
    </row>
    <row r="209" spans="1:7" s="198" customFormat="1" ht="24.95" customHeight="1">
      <c r="A209" s="212" t="s">
        <v>119</v>
      </c>
      <c r="B209" s="195" t="s">
        <v>372</v>
      </c>
      <c r="C209" s="195" t="s">
        <v>375</v>
      </c>
      <c r="D209" s="195" t="s">
        <v>356</v>
      </c>
      <c r="E209" s="195">
        <v>4.9906499999999996</v>
      </c>
      <c r="F209" s="213">
        <f t="shared" si="8"/>
        <v>4.4204162976085026</v>
      </c>
      <c r="G209" s="214"/>
    </row>
    <row r="210" spans="1:7" s="198" customFormat="1" ht="24.95" customHeight="1">
      <c r="A210" s="212" t="s">
        <v>121</v>
      </c>
      <c r="B210" s="195" t="s">
        <v>372</v>
      </c>
      <c r="C210" s="195" t="s">
        <v>376</v>
      </c>
      <c r="D210" s="195" t="s">
        <v>356</v>
      </c>
      <c r="E210" s="195">
        <v>3.3610500000000001</v>
      </c>
      <c r="F210" s="213">
        <f t="shared" si="8"/>
        <v>2.9770150575730736</v>
      </c>
      <c r="G210" s="214"/>
    </row>
    <row r="211" spans="1:7" s="198" customFormat="1" ht="24.95" customHeight="1">
      <c r="A211" s="212" t="s">
        <v>123</v>
      </c>
      <c r="B211" s="195" t="s">
        <v>377</v>
      </c>
      <c r="C211" s="195" t="s">
        <v>373</v>
      </c>
      <c r="D211" s="195" t="s">
        <v>356</v>
      </c>
      <c r="E211" s="195">
        <v>8.3516999999999992</v>
      </c>
      <c r="F211" s="213">
        <f t="shared" si="8"/>
        <v>7.3974313551815758</v>
      </c>
      <c r="G211" s="214"/>
    </row>
    <row r="212" spans="1:7" s="198" customFormat="1" ht="24.95" customHeight="1">
      <c r="A212" s="212" t="s">
        <v>125</v>
      </c>
      <c r="B212" s="195" t="s">
        <v>377</v>
      </c>
      <c r="C212" s="195" t="s">
        <v>378</v>
      </c>
      <c r="D212" s="195" t="s">
        <v>356</v>
      </c>
      <c r="E212" s="195">
        <v>5.6526750000000003</v>
      </c>
      <c r="F212" s="213">
        <f t="shared" si="8"/>
        <v>5.0067980513728969</v>
      </c>
      <c r="G212" s="214"/>
    </row>
    <row r="213" spans="1:7" s="198" customFormat="1" ht="24.95" customHeight="1">
      <c r="A213" s="212" t="s">
        <v>127</v>
      </c>
      <c r="B213" s="195" t="s">
        <v>379</v>
      </c>
      <c r="C213" s="195" t="s">
        <v>380</v>
      </c>
      <c r="D213" s="195" t="s">
        <v>356</v>
      </c>
      <c r="E213" s="195">
        <v>3.411975</v>
      </c>
      <c r="F213" s="213">
        <f t="shared" si="8"/>
        <v>3.0221213463241807</v>
      </c>
      <c r="G213" s="214"/>
    </row>
    <row r="214" spans="1:7" s="198" customFormat="1" ht="24.95" customHeight="1">
      <c r="A214" s="212" t="s">
        <v>130</v>
      </c>
      <c r="B214" s="195" t="s">
        <v>379</v>
      </c>
      <c r="C214" s="195" t="s">
        <v>381</v>
      </c>
      <c r="D214" s="195" t="s">
        <v>356</v>
      </c>
      <c r="E214" s="195">
        <v>3.004575</v>
      </c>
      <c r="F214" s="213">
        <f t="shared" si="8"/>
        <v>2.6612710363153234</v>
      </c>
      <c r="G214" s="214"/>
    </row>
    <row r="215" spans="1:7" s="198" customFormat="1" ht="24.95" customHeight="1">
      <c r="A215" s="212" t="s">
        <v>132</v>
      </c>
      <c r="B215" s="195" t="s">
        <v>382</v>
      </c>
      <c r="C215" s="195" t="s">
        <v>373</v>
      </c>
      <c r="D215" s="195" t="s">
        <v>356</v>
      </c>
      <c r="E215" s="195">
        <v>5.6526750000000003</v>
      </c>
      <c r="F215" s="213">
        <f t="shared" si="8"/>
        <v>5.0067980513728969</v>
      </c>
      <c r="G215" s="214"/>
    </row>
    <row r="216" spans="1:7" s="198" customFormat="1" ht="24.95" customHeight="1">
      <c r="A216" s="212" t="s">
        <v>135</v>
      </c>
      <c r="B216" s="195" t="s">
        <v>383</v>
      </c>
      <c r="C216" s="195" t="s">
        <v>384</v>
      </c>
      <c r="D216" s="195" t="s">
        <v>385</v>
      </c>
      <c r="E216" s="195">
        <v>5.4530000000000003</v>
      </c>
      <c r="F216" s="213">
        <f t="shared" si="8"/>
        <v>4.8299379982285213</v>
      </c>
      <c r="G216" s="214"/>
    </row>
    <row r="217" spans="1:7" s="198" customFormat="1" ht="24.95" customHeight="1">
      <c r="A217" s="212" t="s">
        <v>137</v>
      </c>
      <c r="B217" s="195" t="s">
        <v>386</v>
      </c>
      <c r="C217" s="195" t="s">
        <v>387</v>
      </c>
      <c r="D217" s="195" t="s">
        <v>385</v>
      </c>
      <c r="E217" s="195">
        <v>1.65</v>
      </c>
      <c r="F217" s="213">
        <f t="shared" si="8"/>
        <v>1.4614703277236492</v>
      </c>
      <c r="G217" s="214"/>
    </row>
    <row r="218" spans="1:7" s="198" customFormat="1" ht="24.95" customHeight="1">
      <c r="A218" s="212" t="s">
        <v>139</v>
      </c>
      <c r="B218" s="195" t="s">
        <v>388</v>
      </c>
      <c r="C218" s="195" t="s">
        <v>389</v>
      </c>
      <c r="D218" s="195" t="s">
        <v>385</v>
      </c>
      <c r="E218" s="195">
        <v>5.0999999999999996</v>
      </c>
      <c r="F218" s="213">
        <f t="shared" si="8"/>
        <v>4.5172719220549151</v>
      </c>
      <c r="G218" s="214"/>
    </row>
    <row r="219" spans="1:7" s="198" customFormat="1" ht="24.95" customHeight="1">
      <c r="A219" s="242" t="s">
        <v>390</v>
      </c>
      <c r="B219" s="243"/>
      <c r="C219" s="243"/>
      <c r="D219" s="243"/>
      <c r="E219" s="243"/>
      <c r="F219" s="243"/>
      <c r="G219" s="244"/>
    </row>
    <row r="220" spans="1:7" s="198" customFormat="1" ht="24.95" customHeight="1">
      <c r="A220" s="212" t="s">
        <v>60</v>
      </c>
      <c r="B220" s="195" t="s">
        <v>391</v>
      </c>
      <c r="C220" s="195" t="s">
        <v>392</v>
      </c>
      <c r="D220" s="201" t="s">
        <v>94</v>
      </c>
      <c r="E220" s="195">
        <v>11.76</v>
      </c>
      <c r="F220" s="195">
        <f>E220/1.129</f>
        <v>10.4162976085031</v>
      </c>
      <c r="G220" s="214"/>
    </row>
    <row r="221" spans="1:7" s="198" customFormat="1" ht="24.95" customHeight="1">
      <c r="A221" s="212" t="s">
        <v>63</v>
      </c>
      <c r="B221" s="195" t="s">
        <v>393</v>
      </c>
      <c r="C221" s="195" t="s">
        <v>392</v>
      </c>
      <c r="D221" s="201" t="s">
        <v>94</v>
      </c>
      <c r="E221" s="195">
        <v>16.38</v>
      </c>
      <c r="F221" s="195">
        <f t="shared" ref="F221:F253" si="9">E221/1.129</f>
        <v>14.508414526129316</v>
      </c>
      <c r="G221" s="214"/>
    </row>
    <row r="222" spans="1:7" s="198" customFormat="1" ht="24.95" customHeight="1">
      <c r="A222" s="212" t="s">
        <v>66</v>
      </c>
      <c r="B222" s="195" t="s">
        <v>394</v>
      </c>
      <c r="C222" s="195" t="s">
        <v>395</v>
      </c>
      <c r="D222" s="201" t="s">
        <v>94</v>
      </c>
      <c r="E222" s="195">
        <v>17.5</v>
      </c>
      <c r="F222" s="195">
        <f t="shared" si="9"/>
        <v>15.500442869796279</v>
      </c>
      <c r="G222" s="214"/>
    </row>
    <row r="223" spans="1:7" s="198" customFormat="1" ht="24.95" customHeight="1">
      <c r="A223" s="212" t="s">
        <v>69</v>
      </c>
      <c r="B223" s="195" t="s">
        <v>396</v>
      </c>
      <c r="C223" s="195" t="s">
        <v>397</v>
      </c>
      <c r="D223" s="201" t="s">
        <v>94</v>
      </c>
      <c r="E223" s="195">
        <v>71.295000000000002</v>
      </c>
      <c r="F223" s="195">
        <f t="shared" si="9"/>
        <v>63.148804251550047</v>
      </c>
      <c r="G223" s="214"/>
    </row>
    <row r="224" spans="1:7" s="198" customFormat="1" ht="24.95" customHeight="1">
      <c r="A224" s="212" t="s">
        <v>71</v>
      </c>
      <c r="B224" s="195" t="s">
        <v>398</v>
      </c>
      <c r="C224" s="195" t="s">
        <v>399</v>
      </c>
      <c r="D224" s="201" t="s">
        <v>94</v>
      </c>
      <c r="E224" s="195">
        <v>80.995000000000005</v>
      </c>
      <c r="F224" s="195">
        <f t="shared" si="9"/>
        <v>71.740478299379987</v>
      </c>
      <c r="G224" s="214"/>
    </row>
    <row r="225" spans="1:7" s="198" customFormat="1" ht="24.95" customHeight="1">
      <c r="A225" s="212" t="s">
        <v>73</v>
      </c>
      <c r="B225" s="195" t="s">
        <v>400</v>
      </c>
      <c r="C225" s="195" t="s">
        <v>401</v>
      </c>
      <c r="D225" s="201" t="s">
        <v>94</v>
      </c>
      <c r="E225" s="195">
        <v>595</v>
      </c>
      <c r="F225" s="195">
        <f t="shared" si="9"/>
        <v>527.01505757307348</v>
      </c>
      <c r="G225" s="214"/>
    </row>
    <row r="226" spans="1:7" s="198" customFormat="1" ht="24.95" customHeight="1">
      <c r="A226" s="212" t="s">
        <v>56</v>
      </c>
      <c r="B226" s="195" t="s">
        <v>402</v>
      </c>
      <c r="C226" s="195" t="s">
        <v>403</v>
      </c>
      <c r="D226" s="201" t="s">
        <v>94</v>
      </c>
      <c r="E226" s="195">
        <v>22.795000000000002</v>
      </c>
      <c r="F226" s="195">
        <f t="shared" si="9"/>
        <v>20.190434012400356</v>
      </c>
      <c r="G226" s="214"/>
    </row>
    <row r="227" spans="1:7" s="198" customFormat="1" ht="24.95" customHeight="1">
      <c r="A227" s="212" t="s">
        <v>76</v>
      </c>
      <c r="B227" s="195" t="s">
        <v>402</v>
      </c>
      <c r="C227" s="195" t="s">
        <v>404</v>
      </c>
      <c r="D227" s="201" t="s">
        <v>94</v>
      </c>
      <c r="E227" s="195">
        <v>33.465000000000003</v>
      </c>
      <c r="F227" s="195">
        <f t="shared" si="9"/>
        <v>29.64127546501329</v>
      </c>
      <c r="G227" s="214"/>
    </row>
    <row r="228" spans="1:7" s="198" customFormat="1" ht="24.95" customHeight="1">
      <c r="A228" s="212" t="s">
        <v>78</v>
      </c>
      <c r="B228" s="195" t="s">
        <v>405</v>
      </c>
      <c r="C228" s="195" t="s">
        <v>406</v>
      </c>
      <c r="D228" s="201" t="s">
        <v>94</v>
      </c>
      <c r="E228" s="195">
        <v>44.62</v>
      </c>
      <c r="F228" s="195">
        <f t="shared" si="9"/>
        <v>39.521700620017711</v>
      </c>
      <c r="G228" s="214"/>
    </row>
    <row r="229" spans="1:7" s="198" customFormat="1" ht="24.95" customHeight="1">
      <c r="A229" s="212" t="s">
        <v>95</v>
      </c>
      <c r="B229" s="195" t="s">
        <v>407</v>
      </c>
      <c r="C229" s="195" t="s">
        <v>403</v>
      </c>
      <c r="D229" s="201" t="s">
        <v>94</v>
      </c>
      <c r="E229" s="195">
        <v>11.8728</v>
      </c>
      <c r="F229" s="195">
        <f t="shared" si="9"/>
        <v>10.516209034543843</v>
      </c>
      <c r="G229" s="214"/>
    </row>
    <row r="230" spans="1:7" s="198" customFormat="1" ht="24.95" customHeight="1">
      <c r="A230" s="212" t="s">
        <v>97</v>
      </c>
      <c r="B230" s="195" t="s">
        <v>407</v>
      </c>
      <c r="C230" s="195" t="s">
        <v>404</v>
      </c>
      <c r="D230" s="201" t="s">
        <v>94</v>
      </c>
      <c r="E230" s="195">
        <v>15.830399999999999</v>
      </c>
      <c r="F230" s="195">
        <f t="shared" si="9"/>
        <v>14.021612046058458</v>
      </c>
      <c r="G230" s="214"/>
    </row>
    <row r="231" spans="1:7" s="198" customFormat="1" ht="24.95" customHeight="1">
      <c r="A231" s="212" t="s">
        <v>113</v>
      </c>
      <c r="B231" s="195" t="s">
        <v>408</v>
      </c>
      <c r="C231" s="195" t="s">
        <v>409</v>
      </c>
      <c r="D231" s="201" t="s">
        <v>94</v>
      </c>
      <c r="E231" s="195">
        <v>30.5</v>
      </c>
      <c r="F231" s="195">
        <f t="shared" si="9"/>
        <v>27.015057573073516</v>
      </c>
      <c r="G231" s="214"/>
    </row>
    <row r="232" spans="1:7" s="198" customFormat="1" ht="24.95" customHeight="1">
      <c r="A232" s="212" t="s">
        <v>115</v>
      </c>
      <c r="B232" s="195" t="s">
        <v>408</v>
      </c>
      <c r="C232" s="195" t="s">
        <v>410</v>
      </c>
      <c r="D232" s="201" t="s">
        <v>94</v>
      </c>
      <c r="E232" s="195">
        <v>33.5</v>
      </c>
      <c r="F232" s="195">
        <f t="shared" si="9"/>
        <v>29.672276350752878</v>
      </c>
      <c r="G232" s="214"/>
    </row>
    <row r="233" spans="1:7" s="198" customFormat="1" ht="24.95" customHeight="1">
      <c r="A233" s="212" t="s">
        <v>117</v>
      </c>
      <c r="B233" s="195" t="s">
        <v>411</v>
      </c>
      <c r="C233" s="195" t="s">
        <v>412</v>
      </c>
      <c r="D233" s="201" t="s">
        <v>94</v>
      </c>
      <c r="E233" s="195">
        <v>17.809200000000001</v>
      </c>
      <c r="F233" s="195">
        <f t="shared" si="9"/>
        <v>15.774313551815766</v>
      </c>
      <c r="G233" s="214"/>
    </row>
    <row r="234" spans="1:7" s="198" customFormat="1" ht="24.95" customHeight="1">
      <c r="A234" s="212" t="s">
        <v>119</v>
      </c>
      <c r="B234" s="195" t="s">
        <v>411</v>
      </c>
      <c r="C234" s="195" t="s">
        <v>413</v>
      </c>
      <c r="D234" s="201" t="s">
        <v>94</v>
      </c>
      <c r="E234" s="195">
        <v>22.7562</v>
      </c>
      <c r="F234" s="195">
        <f t="shared" si="9"/>
        <v>20.156067316209036</v>
      </c>
      <c r="G234" s="214"/>
    </row>
    <row r="235" spans="1:7" s="198" customFormat="1" ht="24.95" customHeight="1">
      <c r="A235" s="212" t="s">
        <v>121</v>
      </c>
      <c r="B235" s="195" t="s">
        <v>414</v>
      </c>
      <c r="C235" s="195" t="s">
        <v>415</v>
      </c>
      <c r="D235" s="201" t="s">
        <v>94</v>
      </c>
      <c r="E235" s="195">
        <v>11.8728</v>
      </c>
      <c r="F235" s="195">
        <f t="shared" si="9"/>
        <v>10.516209034543843</v>
      </c>
      <c r="G235" s="214"/>
    </row>
    <row r="236" spans="1:7" s="198" customFormat="1" ht="24.95" customHeight="1">
      <c r="A236" s="212" t="s">
        <v>123</v>
      </c>
      <c r="B236" s="195" t="s">
        <v>414</v>
      </c>
      <c r="C236" s="195" t="s">
        <v>416</v>
      </c>
      <c r="D236" s="201" t="s">
        <v>94</v>
      </c>
      <c r="E236" s="195">
        <v>18.7986</v>
      </c>
      <c r="F236" s="195">
        <f t="shared" si="9"/>
        <v>16.65066430469442</v>
      </c>
      <c r="G236" s="214"/>
    </row>
    <row r="237" spans="1:7" s="198" customFormat="1" ht="24.95" customHeight="1">
      <c r="A237" s="212" t="s">
        <v>125</v>
      </c>
      <c r="B237" s="195" t="s">
        <v>417</v>
      </c>
      <c r="C237" s="195" t="s">
        <v>418</v>
      </c>
      <c r="D237" s="201" t="s">
        <v>94</v>
      </c>
      <c r="E237" s="195">
        <v>25.724399999999999</v>
      </c>
      <c r="F237" s="195">
        <f t="shared" si="9"/>
        <v>22.785119574844995</v>
      </c>
      <c r="G237" s="214"/>
    </row>
    <row r="238" spans="1:7" s="198" customFormat="1" ht="24.95" customHeight="1">
      <c r="A238" s="212" t="s">
        <v>127</v>
      </c>
      <c r="B238" s="195" t="s">
        <v>419</v>
      </c>
      <c r="C238" s="195" t="s">
        <v>420</v>
      </c>
      <c r="D238" s="201" t="s">
        <v>94</v>
      </c>
      <c r="E238" s="195">
        <v>27.703199999999999</v>
      </c>
      <c r="F238" s="195">
        <f t="shared" si="9"/>
        <v>24.537821080602303</v>
      </c>
      <c r="G238" s="214"/>
    </row>
    <row r="239" spans="1:7" s="198" customFormat="1" ht="24.95" customHeight="1">
      <c r="A239" s="212" t="s">
        <v>130</v>
      </c>
      <c r="B239" s="195" t="s">
        <v>421</v>
      </c>
      <c r="C239" s="195" t="s">
        <v>422</v>
      </c>
      <c r="D239" s="201" t="s">
        <v>94</v>
      </c>
      <c r="E239" s="195">
        <v>17.809200000000001</v>
      </c>
      <c r="F239" s="195">
        <f t="shared" si="9"/>
        <v>15.774313551815766</v>
      </c>
      <c r="G239" s="214"/>
    </row>
    <row r="240" spans="1:7" s="198" customFormat="1" ht="24.95" customHeight="1">
      <c r="A240" s="212" t="s">
        <v>132</v>
      </c>
      <c r="B240" s="195" t="s">
        <v>423</v>
      </c>
      <c r="C240" s="195" t="s">
        <v>392</v>
      </c>
      <c r="D240" s="201" t="s">
        <v>94</v>
      </c>
      <c r="E240" s="195">
        <v>23.84</v>
      </c>
      <c r="F240" s="195">
        <f t="shared" si="9"/>
        <v>21.116031886625333</v>
      </c>
      <c r="G240" s="214"/>
    </row>
    <row r="241" spans="1:7" s="198" customFormat="1" ht="24.95" customHeight="1">
      <c r="A241" s="212" t="s">
        <v>135</v>
      </c>
      <c r="B241" s="195" t="s">
        <v>423</v>
      </c>
      <c r="C241" s="195" t="s">
        <v>424</v>
      </c>
      <c r="D241" s="201" t="s">
        <v>94</v>
      </c>
      <c r="E241" s="195">
        <v>26.46</v>
      </c>
      <c r="F241" s="195">
        <f t="shared" si="9"/>
        <v>23.436669619131976</v>
      </c>
      <c r="G241" s="214"/>
    </row>
    <row r="242" spans="1:7" s="198" customFormat="1" ht="24.95" customHeight="1">
      <c r="A242" s="212" t="s">
        <v>137</v>
      </c>
      <c r="B242" s="195" t="s">
        <v>425</v>
      </c>
      <c r="C242" s="195" t="s">
        <v>426</v>
      </c>
      <c r="D242" s="201" t="s">
        <v>94</v>
      </c>
      <c r="E242" s="195">
        <v>25.724399999999999</v>
      </c>
      <c r="F242" s="195">
        <f t="shared" si="9"/>
        <v>22.785119574844995</v>
      </c>
      <c r="G242" s="214"/>
    </row>
    <row r="243" spans="1:7" s="198" customFormat="1" ht="24.95" customHeight="1">
      <c r="A243" s="212" t="s">
        <v>139</v>
      </c>
      <c r="B243" s="195" t="s">
        <v>427</v>
      </c>
      <c r="C243" s="195" t="s">
        <v>428</v>
      </c>
      <c r="D243" s="201" t="s">
        <v>94</v>
      </c>
      <c r="E243" s="195">
        <v>48.62</v>
      </c>
      <c r="F243" s="195">
        <f t="shared" si="9"/>
        <v>43.064658990256859</v>
      </c>
      <c r="G243" s="214"/>
    </row>
    <row r="244" spans="1:7" s="198" customFormat="1" ht="24.95" customHeight="1">
      <c r="A244" s="212" t="s">
        <v>141</v>
      </c>
      <c r="B244" s="195" t="s">
        <v>427</v>
      </c>
      <c r="C244" s="195" t="s">
        <v>429</v>
      </c>
      <c r="D244" s="201" t="s">
        <v>94</v>
      </c>
      <c r="E244" s="195">
        <v>53.12</v>
      </c>
      <c r="F244" s="195">
        <f t="shared" si="9"/>
        <v>47.050487156775908</v>
      </c>
      <c r="G244" s="214"/>
    </row>
    <row r="245" spans="1:7" s="198" customFormat="1" ht="24.95" customHeight="1">
      <c r="A245" s="212" t="s">
        <v>143</v>
      </c>
      <c r="B245" s="195" t="s">
        <v>427</v>
      </c>
      <c r="C245" s="195" t="s">
        <v>430</v>
      </c>
      <c r="D245" s="201" t="s">
        <v>94</v>
      </c>
      <c r="E245" s="195">
        <v>56.65</v>
      </c>
      <c r="F245" s="195">
        <f t="shared" si="9"/>
        <v>50.177147918511956</v>
      </c>
      <c r="G245" s="214"/>
    </row>
    <row r="246" spans="1:7" s="198" customFormat="1" ht="24.95" customHeight="1">
      <c r="A246" s="212" t="s">
        <v>145</v>
      </c>
      <c r="B246" s="195" t="s">
        <v>427</v>
      </c>
      <c r="C246" s="195" t="s">
        <v>431</v>
      </c>
      <c r="D246" s="201" t="s">
        <v>94</v>
      </c>
      <c r="E246" s="195">
        <v>72.5</v>
      </c>
      <c r="F246" s="195">
        <f t="shared" si="9"/>
        <v>64.216120460584591</v>
      </c>
      <c r="G246" s="214"/>
    </row>
    <row r="247" spans="1:7" s="198" customFormat="1" ht="24.95" customHeight="1">
      <c r="A247" s="212" t="s">
        <v>147</v>
      </c>
      <c r="B247" s="195" t="s">
        <v>432</v>
      </c>
      <c r="C247" s="195" t="s">
        <v>433</v>
      </c>
      <c r="D247" s="195" t="s">
        <v>94</v>
      </c>
      <c r="E247" s="195">
        <v>74</v>
      </c>
      <c r="F247" s="195">
        <f t="shared" si="9"/>
        <v>65.544729849424272</v>
      </c>
      <c r="G247" s="214"/>
    </row>
    <row r="248" spans="1:7" s="198" customFormat="1" ht="24.95" customHeight="1">
      <c r="A248" s="212" t="s">
        <v>149</v>
      </c>
      <c r="B248" s="195" t="s">
        <v>432</v>
      </c>
      <c r="C248" s="195" t="s">
        <v>434</v>
      </c>
      <c r="D248" s="195" t="s">
        <v>94</v>
      </c>
      <c r="E248" s="195">
        <v>81</v>
      </c>
      <c r="F248" s="195">
        <f t="shared" si="9"/>
        <v>71.744906997342781</v>
      </c>
      <c r="G248" s="214"/>
    </row>
    <row r="249" spans="1:7" s="198" customFormat="1" ht="24.95" customHeight="1">
      <c r="A249" s="212" t="s">
        <v>151</v>
      </c>
      <c r="B249" s="195" t="s">
        <v>435</v>
      </c>
      <c r="C249" s="195" t="s">
        <v>436</v>
      </c>
      <c r="D249" s="195" t="s">
        <v>94</v>
      </c>
      <c r="E249" s="195">
        <v>61</v>
      </c>
      <c r="F249" s="195">
        <f t="shared" si="9"/>
        <v>54.030115146147033</v>
      </c>
      <c r="G249" s="214"/>
    </row>
    <row r="250" spans="1:7" s="198" customFormat="1" ht="24.95" customHeight="1">
      <c r="A250" s="212" t="s">
        <v>153</v>
      </c>
      <c r="B250" s="195" t="s">
        <v>435</v>
      </c>
      <c r="C250" s="195" t="s">
        <v>437</v>
      </c>
      <c r="D250" s="195" t="s">
        <v>94</v>
      </c>
      <c r="E250" s="195">
        <v>67</v>
      </c>
      <c r="F250" s="195">
        <f t="shared" si="9"/>
        <v>59.344552701505755</v>
      </c>
      <c r="G250" s="214"/>
    </row>
    <row r="251" spans="1:7" s="198" customFormat="1" ht="24.95" customHeight="1">
      <c r="A251" s="212" t="s">
        <v>155</v>
      </c>
      <c r="B251" s="195" t="s">
        <v>438</v>
      </c>
      <c r="C251" s="195" t="s">
        <v>439</v>
      </c>
      <c r="D251" s="201" t="s">
        <v>94</v>
      </c>
      <c r="E251" s="195">
        <v>282.5</v>
      </c>
      <c r="F251" s="195">
        <f t="shared" si="9"/>
        <v>250.22143489813993</v>
      </c>
      <c r="G251" s="214"/>
    </row>
    <row r="252" spans="1:7" s="198" customFormat="1" ht="24.95" customHeight="1">
      <c r="A252" s="212" t="s">
        <v>158</v>
      </c>
      <c r="B252" s="195" t="s">
        <v>440</v>
      </c>
      <c r="C252" s="195" t="s">
        <v>439</v>
      </c>
      <c r="D252" s="201" t="s">
        <v>94</v>
      </c>
      <c r="E252" s="195">
        <v>188.5</v>
      </c>
      <c r="F252" s="195">
        <f t="shared" si="9"/>
        <v>166.96191319751992</v>
      </c>
      <c r="G252" s="214"/>
    </row>
    <row r="253" spans="1:7" s="198" customFormat="1" ht="24.95" customHeight="1">
      <c r="A253" s="212" t="s">
        <v>160</v>
      </c>
      <c r="B253" s="195" t="s">
        <v>441</v>
      </c>
      <c r="C253" s="195" t="s">
        <v>439</v>
      </c>
      <c r="D253" s="201" t="s">
        <v>94</v>
      </c>
      <c r="E253" s="195">
        <v>92.15</v>
      </c>
      <c r="F253" s="195">
        <f t="shared" si="9"/>
        <v>81.620903454384418</v>
      </c>
      <c r="G253" s="214"/>
    </row>
    <row r="254" spans="1:7" s="198" customFormat="1" ht="24.95" customHeight="1">
      <c r="A254" s="242" t="s">
        <v>442</v>
      </c>
      <c r="B254" s="245"/>
      <c r="C254" s="245"/>
      <c r="D254" s="245"/>
      <c r="E254" s="245"/>
      <c r="F254" s="245"/>
      <c r="G254" s="246"/>
    </row>
    <row r="255" spans="1:7" s="198" customFormat="1" ht="24.95" customHeight="1">
      <c r="A255" s="211" t="s">
        <v>60</v>
      </c>
      <c r="B255" s="195" t="s">
        <v>443</v>
      </c>
      <c r="C255" s="195" t="s">
        <v>444</v>
      </c>
      <c r="D255" s="195" t="s">
        <v>445</v>
      </c>
      <c r="E255" s="204">
        <v>263</v>
      </c>
      <c r="F255" s="204">
        <f>E255/1.1282</f>
        <v>233.11469597589078</v>
      </c>
      <c r="G255" s="210"/>
    </row>
    <row r="256" spans="1:7" s="198" customFormat="1" ht="24.95" customHeight="1">
      <c r="A256" s="211" t="s">
        <v>63</v>
      </c>
      <c r="B256" s="195" t="s">
        <v>443</v>
      </c>
      <c r="C256" s="195" t="s">
        <v>446</v>
      </c>
      <c r="D256" s="195" t="s">
        <v>445</v>
      </c>
      <c r="E256" s="204">
        <v>136</v>
      </c>
      <c r="F256" s="204">
        <f t="shared" ref="F256:F305" si="10">E256/1.1282</f>
        <v>120.54600248182945</v>
      </c>
      <c r="G256" s="210"/>
    </row>
    <row r="257" spans="1:7" s="198" customFormat="1" ht="24.95" customHeight="1">
      <c r="A257" s="211" t="s">
        <v>66</v>
      </c>
      <c r="B257" s="195" t="s">
        <v>447</v>
      </c>
      <c r="C257" s="195" t="s">
        <v>444</v>
      </c>
      <c r="D257" s="195" t="s">
        <v>445</v>
      </c>
      <c r="E257" s="204">
        <v>368</v>
      </c>
      <c r="F257" s="204">
        <f t="shared" si="10"/>
        <v>326.18330083318557</v>
      </c>
      <c r="G257" s="210"/>
    </row>
    <row r="258" spans="1:7" s="198" customFormat="1" ht="24.95" customHeight="1">
      <c r="A258" s="211" t="s">
        <v>69</v>
      </c>
      <c r="B258" s="195" t="s">
        <v>448</v>
      </c>
      <c r="C258" s="195" t="s">
        <v>449</v>
      </c>
      <c r="D258" s="195" t="s">
        <v>445</v>
      </c>
      <c r="E258" s="204">
        <v>3254</v>
      </c>
      <c r="F258" s="204">
        <f t="shared" si="10"/>
        <v>2884.2403829108312</v>
      </c>
      <c r="G258" s="210"/>
    </row>
    <row r="259" spans="1:7" s="198" customFormat="1" ht="24.95" customHeight="1">
      <c r="A259" s="211" t="s">
        <v>71</v>
      </c>
      <c r="B259" s="195" t="s">
        <v>448</v>
      </c>
      <c r="C259" s="195" t="s">
        <v>450</v>
      </c>
      <c r="D259" s="195" t="s">
        <v>445</v>
      </c>
      <c r="E259" s="204">
        <v>5013</v>
      </c>
      <c r="F259" s="204">
        <f t="shared" si="10"/>
        <v>4443.361106186846</v>
      </c>
      <c r="G259" s="210"/>
    </row>
    <row r="260" spans="1:7" s="198" customFormat="1" ht="24.95" customHeight="1">
      <c r="A260" s="211" t="s">
        <v>73</v>
      </c>
      <c r="B260" s="195" t="s">
        <v>448</v>
      </c>
      <c r="C260" s="195" t="s">
        <v>451</v>
      </c>
      <c r="D260" s="195" t="s">
        <v>445</v>
      </c>
      <c r="E260" s="204">
        <v>14327</v>
      </c>
      <c r="F260" s="204">
        <f t="shared" si="10"/>
        <v>12698.989540861548</v>
      </c>
      <c r="G260" s="210"/>
    </row>
    <row r="261" spans="1:7" s="198" customFormat="1" ht="24.95" customHeight="1">
      <c r="A261" s="211" t="s">
        <v>56</v>
      </c>
      <c r="B261" s="195" t="s">
        <v>452</v>
      </c>
      <c r="C261" s="195" t="s">
        <v>453</v>
      </c>
      <c r="D261" s="195" t="s">
        <v>445</v>
      </c>
      <c r="E261" s="204">
        <v>462</v>
      </c>
      <c r="F261" s="204">
        <f t="shared" si="10"/>
        <v>409.5018613720971</v>
      </c>
      <c r="G261" s="210"/>
    </row>
    <row r="262" spans="1:7" s="198" customFormat="1" ht="24.95" customHeight="1">
      <c r="A262" s="211" t="s">
        <v>76</v>
      </c>
      <c r="B262" s="195" t="s">
        <v>452</v>
      </c>
      <c r="C262" s="195" t="s">
        <v>454</v>
      </c>
      <c r="D262" s="195" t="s">
        <v>445</v>
      </c>
      <c r="E262" s="204">
        <v>1813</v>
      </c>
      <c r="F262" s="204">
        <f t="shared" si="10"/>
        <v>1606.9845772026235</v>
      </c>
      <c r="G262" s="210"/>
    </row>
    <row r="263" spans="1:7" s="198" customFormat="1" ht="24.95" customHeight="1">
      <c r="A263" s="211" t="s">
        <v>78</v>
      </c>
      <c r="B263" s="195" t="s">
        <v>452</v>
      </c>
      <c r="C263" s="195" t="s">
        <v>455</v>
      </c>
      <c r="D263" s="195" t="s">
        <v>445</v>
      </c>
      <c r="E263" s="204">
        <v>423</v>
      </c>
      <c r="F263" s="204">
        <f t="shared" si="10"/>
        <v>374.9335224251019</v>
      </c>
      <c r="G263" s="210"/>
    </row>
    <row r="264" spans="1:7" s="198" customFormat="1" ht="24.95" customHeight="1">
      <c r="A264" s="211" t="s">
        <v>95</v>
      </c>
      <c r="B264" s="195" t="s">
        <v>456</v>
      </c>
      <c r="C264" s="195" t="s">
        <v>457</v>
      </c>
      <c r="D264" s="201" t="s">
        <v>94</v>
      </c>
      <c r="E264" s="204">
        <v>63</v>
      </c>
      <c r="F264" s="204">
        <f t="shared" si="10"/>
        <v>55.841162914376881</v>
      </c>
      <c r="G264" s="210"/>
    </row>
    <row r="265" spans="1:7" s="198" customFormat="1" ht="24.95" customHeight="1">
      <c r="A265" s="211" t="s">
        <v>97</v>
      </c>
      <c r="B265" s="195" t="s">
        <v>458</v>
      </c>
      <c r="C265" s="195" t="s">
        <v>459</v>
      </c>
      <c r="D265" s="195" t="s">
        <v>445</v>
      </c>
      <c r="E265" s="204">
        <v>515</v>
      </c>
      <c r="F265" s="204">
        <f t="shared" si="10"/>
        <v>456.47934763339828</v>
      </c>
      <c r="G265" s="210"/>
    </row>
    <row r="266" spans="1:7" s="198" customFormat="1" ht="24.95" customHeight="1">
      <c r="A266" s="211" t="s">
        <v>113</v>
      </c>
      <c r="B266" s="195" t="s">
        <v>460</v>
      </c>
      <c r="C266" s="195" t="s">
        <v>461</v>
      </c>
      <c r="D266" s="201" t="s">
        <v>94</v>
      </c>
      <c r="E266" s="204">
        <v>50</v>
      </c>
      <c r="F266" s="204">
        <f t="shared" si="10"/>
        <v>44.318383265378472</v>
      </c>
      <c r="G266" s="210"/>
    </row>
    <row r="267" spans="1:7" s="198" customFormat="1" ht="24.95" customHeight="1">
      <c r="A267" s="211" t="s">
        <v>115</v>
      </c>
      <c r="B267" s="195" t="s">
        <v>460</v>
      </c>
      <c r="C267" s="195" t="s">
        <v>462</v>
      </c>
      <c r="D267" s="201" t="s">
        <v>94</v>
      </c>
      <c r="E267" s="204">
        <v>65</v>
      </c>
      <c r="F267" s="204">
        <f t="shared" si="10"/>
        <v>57.613898244992015</v>
      </c>
      <c r="G267" s="210"/>
    </row>
    <row r="268" spans="1:7" s="198" customFormat="1" ht="24.95" customHeight="1">
      <c r="A268" s="211" t="s">
        <v>117</v>
      </c>
      <c r="B268" s="195" t="s">
        <v>460</v>
      </c>
      <c r="C268" s="195" t="s">
        <v>463</v>
      </c>
      <c r="D268" s="201" t="s">
        <v>94</v>
      </c>
      <c r="E268" s="204">
        <v>70</v>
      </c>
      <c r="F268" s="204">
        <f t="shared" si="10"/>
        <v>62.045736571529865</v>
      </c>
      <c r="G268" s="210"/>
    </row>
    <row r="269" spans="1:7" s="198" customFormat="1" ht="24.95" customHeight="1">
      <c r="A269" s="211" t="s">
        <v>119</v>
      </c>
      <c r="B269" s="195" t="s">
        <v>464</v>
      </c>
      <c r="C269" s="195" t="s">
        <v>461</v>
      </c>
      <c r="D269" s="201" t="s">
        <v>94</v>
      </c>
      <c r="E269" s="204">
        <v>60</v>
      </c>
      <c r="F269" s="204">
        <f t="shared" si="10"/>
        <v>53.182059918454172</v>
      </c>
      <c r="G269" s="210"/>
    </row>
    <row r="270" spans="1:7" s="198" customFormat="1" ht="24.95" customHeight="1">
      <c r="A270" s="211" t="s">
        <v>121</v>
      </c>
      <c r="B270" s="195" t="s">
        <v>464</v>
      </c>
      <c r="C270" s="195" t="s">
        <v>462</v>
      </c>
      <c r="D270" s="201" t="s">
        <v>94</v>
      </c>
      <c r="E270" s="204">
        <v>70</v>
      </c>
      <c r="F270" s="204">
        <f t="shared" si="10"/>
        <v>62.045736571529865</v>
      </c>
      <c r="G270" s="210"/>
    </row>
    <row r="271" spans="1:7" s="198" customFormat="1" ht="24.95" customHeight="1">
      <c r="A271" s="211" t="s">
        <v>123</v>
      </c>
      <c r="B271" s="195" t="s">
        <v>464</v>
      </c>
      <c r="C271" s="195" t="s">
        <v>463</v>
      </c>
      <c r="D271" s="201" t="s">
        <v>94</v>
      </c>
      <c r="E271" s="204">
        <v>80</v>
      </c>
      <c r="F271" s="204">
        <f t="shared" si="10"/>
        <v>70.909413224605558</v>
      </c>
      <c r="G271" s="210"/>
    </row>
    <row r="272" spans="1:7" s="198" customFormat="1" ht="24.95" customHeight="1">
      <c r="A272" s="211" t="s">
        <v>125</v>
      </c>
      <c r="B272" s="195" t="s">
        <v>464</v>
      </c>
      <c r="C272" s="195" t="s">
        <v>465</v>
      </c>
      <c r="D272" s="201" t="s">
        <v>94</v>
      </c>
      <c r="E272" s="204">
        <v>95</v>
      </c>
      <c r="F272" s="204">
        <f t="shared" si="10"/>
        <v>84.204928204219101</v>
      </c>
      <c r="G272" s="210"/>
    </row>
    <row r="273" spans="1:7" s="198" customFormat="1" ht="24.95" customHeight="1">
      <c r="A273" s="211" t="s">
        <v>127</v>
      </c>
      <c r="B273" s="195" t="s">
        <v>466</v>
      </c>
      <c r="C273" s="195" t="s">
        <v>467</v>
      </c>
      <c r="D273" s="195" t="s">
        <v>445</v>
      </c>
      <c r="E273" s="204">
        <v>318</v>
      </c>
      <c r="F273" s="204">
        <f t="shared" si="10"/>
        <v>281.86491756780708</v>
      </c>
      <c r="G273" s="210"/>
    </row>
    <row r="274" spans="1:7" s="198" customFormat="1" ht="24.95" customHeight="1">
      <c r="A274" s="211" t="s">
        <v>130</v>
      </c>
      <c r="B274" s="195" t="s">
        <v>466</v>
      </c>
      <c r="C274" s="195" t="s">
        <v>468</v>
      </c>
      <c r="D274" s="195" t="s">
        <v>445</v>
      </c>
      <c r="E274" s="204">
        <v>637</v>
      </c>
      <c r="F274" s="204">
        <f t="shared" si="10"/>
        <v>564.61620280092177</v>
      </c>
      <c r="G274" s="210"/>
    </row>
    <row r="275" spans="1:7" s="198" customFormat="1" ht="24.95" customHeight="1">
      <c r="A275" s="211" t="s">
        <v>132</v>
      </c>
      <c r="B275" s="195" t="s">
        <v>466</v>
      </c>
      <c r="C275" s="195" t="s">
        <v>469</v>
      </c>
      <c r="D275" s="195" t="s">
        <v>445</v>
      </c>
      <c r="E275" s="204">
        <v>917</v>
      </c>
      <c r="F275" s="204">
        <f t="shared" si="10"/>
        <v>812.7991490870412</v>
      </c>
      <c r="G275" s="210"/>
    </row>
    <row r="276" spans="1:7" s="198" customFormat="1" ht="24.95" customHeight="1">
      <c r="A276" s="211" t="s">
        <v>135</v>
      </c>
      <c r="B276" s="195" t="s">
        <v>466</v>
      </c>
      <c r="C276" s="195" t="s">
        <v>470</v>
      </c>
      <c r="D276" s="195" t="s">
        <v>445</v>
      </c>
      <c r="E276" s="204">
        <v>1426</v>
      </c>
      <c r="F276" s="204">
        <f t="shared" si="10"/>
        <v>1263.9602907285941</v>
      </c>
      <c r="G276" s="210"/>
    </row>
    <row r="277" spans="1:7" s="198" customFormat="1" ht="24.95" customHeight="1">
      <c r="A277" s="211" t="s">
        <v>137</v>
      </c>
      <c r="B277" s="195" t="s">
        <v>466</v>
      </c>
      <c r="C277" s="195" t="s">
        <v>471</v>
      </c>
      <c r="D277" s="195" t="s">
        <v>445</v>
      </c>
      <c r="E277" s="204">
        <v>2459</v>
      </c>
      <c r="F277" s="204">
        <f t="shared" si="10"/>
        <v>2179.5780889913135</v>
      </c>
      <c r="G277" s="210"/>
    </row>
    <row r="278" spans="1:7" s="198" customFormat="1" ht="24.95" customHeight="1">
      <c r="A278" s="211" t="s">
        <v>139</v>
      </c>
      <c r="B278" s="195" t="s">
        <v>466</v>
      </c>
      <c r="C278" s="195" t="s">
        <v>472</v>
      </c>
      <c r="D278" s="195" t="s">
        <v>445</v>
      </c>
      <c r="E278" s="204">
        <v>3263</v>
      </c>
      <c r="F278" s="204">
        <f t="shared" si="10"/>
        <v>2892.2176918985992</v>
      </c>
      <c r="G278" s="210"/>
    </row>
    <row r="279" spans="1:7" s="198" customFormat="1" ht="24.95" customHeight="1">
      <c r="A279" s="211" t="s">
        <v>141</v>
      </c>
      <c r="B279" s="195" t="s">
        <v>466</v>
      </c>
      <c r="C279" s="195" t="s">
        <v>473</v>
      </c>
      <c r="D279" s="195" t="s">
        <v>445</v>
      </c>
      <c r="E279" s="204">
        <v>6708</v>
      </c>
      <c r="F279" s="204">
        <f t="shared" si="10"/>
        <v>5945.7542988831765</v>
      </c>
      <c r="G279" s="210"/>
    </row>
    <row r="280" spans="1:7" s="198" customFormat="1" ht="24.95" customHeight="1">
      <c r="A280" s="211" t="s">
        <v>143</v>
      </c>
      <c r="B280" s="195" t="s">
        <v>466</v>
      </c>
      <c r="C280" s="195" t="s">
        <v>474</v>
      </c>
      <c r="D280" s="195" t="s">
        <v>445</v>
      </c>
      <c r="E280" s="204">
        <v>13754</v>
      </c>
      <c r="F280" s="204">
        <f t="shared" si="10"/>
        <v>12191.100868640311</v>
      </c>
      <c r="G280" s="210"/>
    </row>
    <row r="281" spans="1:7" s="198" customFormat="1" ht="24.95" customHeight="1">
      <c r="A281" s="211" t="s">
        <v>145</v>
      </c>
      <c r="B281" s="195" t="s">
        <v>466</v>
      </c>
      <c r="C281" s="195" t="s">
        <v>475</v>
      </c>
      <c r="D281" s="195" t="s">
        <v>445</v>
      </c>
      <c r="E281" s="204">
        <v>22707</v>
      </c>
      <c r="F281" s="204">
        <f t="shared" si="10"/>
        <v>20126.75057613898</v>
      </c>
      <c r="G281" s="210"/>
    </row>
    <row r="282" spans="1:7" s="198" customFormat="1" ht="24.95" customHeight="1">
      <c r="A282" s="211" t="s">
        <v>147</v>
      </c>
      <c r="B282" s="201" t="s">
        <v>476</v>
      </c>
      <c r="C282" s="201" t="s">
        <v>477</v>
      </c>
      <c r="D282" s="201" t="s">
        <v>94</v>
      </c>
      <c r="E282" s="204">
        <v>27</v>
      </c>
      <c r="F282" s="204">
        <f t="shared" si="10"/>
        <v>23.931926963304377</v>
      </c>
      <c r="G282" s="210"/>
    </row>
    <row r="283" spans="1:7" s="198" customFormat="1" ht="24.95" customHeight="1">
      <c r="A283" s="211" t="s">
        <v>149</v>
      </c>
      <c r="B283" s="201" t="s">
        <v>476</v>
      </c>
      <c r="C283" s="201" t="s">
        <v>478</v>
      </c>
      <c r="D283" s="201" t="s">
        <v>94</v>
      </c>
      <c r="E283" s="204">
        <v>32</v>
      </c>
      <c r="F283" s="204">
        <f t="shared" si="10"/>
        <v>28.363765289842224</v>
      </c>
      <c r="G283" s="210"/>
    </row>
    <row r="284" spans="1:7" s="198" customFormat="1" ht="24.95" customHeight="1">
      <c r="A284" s="211" t="s">
        <v>151</v>
      </c>
      <c r="B284" s="201" t="s">
        <v>476</v>
      </c>
      <c r="C284" s="201" t="s">
        <v>479</v>
      </c>
      <c r="D284" s="201" t="s">
        <v>94</v>
      </c>
      <c r="E284" s="204">
        <v>42</v>
      </c>
      <c r="F284" s="204">
        <f t="shared" si="10"/>
        <v>37.22744194291792</v>
      </c>
      <c r="G284" s="210"/>
    </row>
    <row r="285" spans="1:7" s="198" customFormat="1" ht="24.95" customHeight="1">
      <c r="A285" s="211" t="s">
        <v>153</v>
      </c>
      <c r="B285" s="201" t="s">
        <v>476</v>
      </c>
      <c r="C285" s="201" t="s">
        <v>480</v>
      </c>
      <c r="D285" s="201" t="s">
        <v>94</v>
      </c>
      <c r="E285" s="204">
        <v>55</v>
      </c>
      <c r="F285" s="204">
        <f t="shared" si="10"/>
        <v>48.750221591916322</v>
      </c>
      <c r="G285" s="210"/>
    </row>
    <row r="286" spans="1:7" s="198" customFormat="1" ht="24.95" customHeight="1">
      <c r="A286" s="211" t="s">
        <v>155</v>
      </c>
      <c r="B286" s="201" t="s">
        <v>476</v>
      </c>
      <c r="C286" s="201" t="s">
        <v>481</v>
      </c>
      <c r="D286" s="201" t="s">
        <v>94</v>
      </c>
      <c r="E286" s="204">
        <v>57</v>
      </c>
      <c r="F286" s="204">
        <f t="shared" si="10"/>
        <v>50.522956922531463</v>
      </c>
      <c r="G286" s="210"/>
    </row>
    <row r="287" spans="1:7" s="198" customFormat="1" ht="24.95" customHeight="1">
      <c r="A287" s="211" t="s">
        <v>158</v>
      </c>
      <c r="B287" s="201" t="s">
        <v>476</v>
      </c>
      <c r="C287" s="201" t="s">
        <v>482</v>
      </c>
      <c r="D287" s="201" t="s">
        <v>94</v>
      </c>
      <c r="E287" s="204">
        <v>67</v>
      </c>
      <c r="F287" s="204">
        <f t="shared" si="10"/>
        <v>59.386633575607156</v>
      </c>
      <c r="G287" s="210"/>
    </row>
    <row r="288" spans="1:7" s="198" customFormat="1" ht="24.95" customHeight="1">
      <c r="A288" s="211" t="s">
        <v>160</v>
      </c>
      <c r="B288" s="201" t="s">
        <v>476</v>
      </c>
      <c r="C288" s="201" t="s">
        <v>483</v>
      </c>
      <c r="D288" s="201" t="s">
        <v>94</v>
      </c>
      <c r="E288" s="204">
        <v>81</v>
      </c>
      <c r="F288" s="204">
        <f t="shared" si="10"/>
        <v>71.795780889913132</v>
      </c>
      <c r="G288" s="210"/>
    </row>
    <row r="289" spans="1:7" s="198" customFormat="1" ht="24.95" customHeight="1">
      <c r="A289" s="211" t="s">
        <v>162</v>
      </c>
      <c r="B289" s="201" t="s">
        <v>476</v>
      </c>
      <c r="C289" s="201" t="s">
        <v>68</v>
      </c>
      <c r="D289" s="201" t="s">
        <v>94</v>
      </c>
      <c r="E289" s="204">
        <v>145</v>
      </c>
      <c r="F289" s="204">
        <f t="shared" si="10"/>
        <v>128.52331146959759</v>
      </c>
      <c r="G289" s="210"/>
    </row>
    <row r="290" spans="1:7" s="198" customFormat="1" ht="24.95" customHeight="1">
      <c r="A290" s="211" t="s">
        <v>164</v>
      </c>
      <c r="B290" s="201" t="s">
        <v>484</v>
      </c>
      <c r="C290" s="201" t="s">
        <v>485</v>
      </c>
      <c r="D290" s="201" t="s">
        <v>94</v>
      </c>
      <c r="E290" s="203">
        <v>79</v>
      </c>
      <c r="F290" s="204">
        <f t="shared" si="10"/>
        <v>70.023045559297998</v>
      </c>
      <c r="G290" s="210"/>
    </row>
    <row r="291" spans="1:7" s="198" customFormat="1" ht="24.95" customHeight="1">
      <c r="A291" s="211" t="s">
        <v>166</v>
      </c>
      <c r="B291" s="201" t="s">
        <v>484</v>
      </c>
      <c r="C291" s="201" t="s">
        <v>486</v>
      </c>
      <c r="D291" s="201" t="s">
        <v>94</v>
      </c>
      <c r="E291" s="203">
        <v>101</v>
      </c>
      <c r="F291" s="204">
        <f t="shared" si="10"/>
        <v>89.523134196064518</v>
      </c>
      <c r="G291" s="210"/>
    </row>
    <row r="292" spans="1:7" s="198" customFormat="1" ht="24.95" customHeight="1">
      <c r="A292" s="211" t="s">
        <v>168</v>
      </c>
      <c r="B292" s="201" t="s">
        <v>484</v>
      </c>
      <c r="C292" s="201" t="s">
        <v>487</v>
      </c>
      <c r="D292" s="201" t="s">
        <v>94</v>
      </c>
      <c r="E292" s="203">
        <v>113</v>
      </c>
      <c r="F292" s="204">
        <f t="shared" si="10"/>
        <v>100.15954617975535</v>
      </c>
      <c r="G292" s="210"/>
    </row>
    <row r="293" spans="1:7" s="198" customFormat="1" ht="24.95" customHeight="1">
      <c r="A293" s="211" t="s">
        <v>170</v>
      </c>
      <c r="B293" s="201" t="s">
        <v>488</v>
      </c>
      <c r="C293" s="201" t="s">
        <v>479</v>
      </c>
      <c r="D293" s="201" t="s">
        <v>94</v>
      </c>
      <c r="E293" s="203">
        <v>58</v>
      </c>
      <c r="F293" s="204">
        <f t="shared" si="10"/>
        <v>51.409324587839031</v>
      </c>
      <c r="G293" s="210"/>
    </row>
    <row r="294" spans="1:7" s="198" customFormat="1" ht="24.95" customHeight="1">
      <c r="A294" s="211" t="s">
        <v>172</v>
      </c>
      <c r="B294" s="201" t="s">
        <v>488</v>
      </c>
      <c r="C294" s="201" t="s">
        <v>482</v>
      </c>
      <c r="D294" s="201" t="s">
        <v>94</v>
      </c>
      <c r="E294" s="203">
        <v>120</v>
      </c>
      <c r="F294" s="204">
        <f t="shared" si="10"/>
        <v>106.36411983690834</v>
      </c>
      <c r="G294" s="210"/>
    </row>
    <row r="295" spans="1:7" s="198" customFormat="1" ht="24.95" customHeight="1">
      <c r="A295" s="211" t="s">
        <v>175</v>
      </c>
      <c r="B295" s="201" t="s">
        <v>489</v>
      </c>
      <c r="C295" s="201" t="s">
        <v>477</v>
      </c>
      <c r="D295" s="201" t="s">
        <v>94</v>
      </c>
      <c r="E295" s="203">
        <v>30</v>
      </c>
      <c r="F295" s="204">
        <f t="shared" si="10"/>
        <v>26.591029959227086</v>
      </c>
      <c r="G295" s="210"/>
    </row>
    <row r="296" spans="1:7" s="198" customFormat="1" ht="24.95" customHeight="1">
      <c r="A296" s="211" t="s">
        <v>177</v>
      </c>
      <c r="B296" s="201" t="s">
        <v>489</v>
      </c>
      <c r="C296" s="201" t="s">
        <v>479</v>
      </c>
      <c r="D296" s="201" t="s">
        <v>94</v>
      </c>
      <c r="E296" s="203">
        <v>40</v>
      </c>
      <c r="F296" s="204">
        <f t="shared" si="10"/>
        <v>35.454706612302779</v>
      </c>
      <c r="G296" s="210"/>
    </row>
    <row r="297" spans="1:7" s="198" customFormat="1" ht="24.95" customHeight="1">
      <c r="A297" s="211" t="s">
        <v>178</v>
      </c>
      <c r="B297" s="201" t="s">
        <v>490</v>
      </c>
      <c r="C297" s="201" t="s">
        <v>491</v>
      </c>
      <c r="D297" s="201" t="s">
        <v>94</v>
      </c>
      <c r="E297" s="203">
        <v>185</v>
      </c>
      <c r="F297" s="204">
        <f t="shared" si="10"/>
        <v>163.97801808190036</v>
      </c>
      <c r="G297" s="215"/>
    </row>
    <row r="298" spans="1:7" s="198" customFormat="1" ht="24.95" customHeight="1">
      <c r="A298" s="211" t="s">
        <v>180</v>
      </c>
      <c r="B298" s="201" t="s">
        <v>492</v>
      </c>
      <c r="C298" s="201" t="s">
        <v>479</v>
      </c>
      <c r="D298" s="201" t="s">
        <v>94</v>
      </c>
      <c r="E298" s="203">
        <v>120</v>
      </c>
      <c r="F298" s="204">
        <f t="shared" si="10"/>
        <v>106.36411983690834</v>
      </c>
      <c r="G298" s="210"/>
    </row>
    <row r="299" spans="1:7" s="198" customFormat="1" ht="24.95" customHeight="1">
      <c r="A299" s="211" t="s">
        <v>182</v>
      </c>
      <c r="B299" s="201" t="s">
        <v>492</v>
      </c>
      <c r="C299" s="201" t="s">
        <v>480</v>
      </c>
      <c r="D299" s="201" t="s">
        <v>94</v>
      </c>
      <c r="E299" s="203">
        <v>130</v>
      </c>
      <c r="F299" s="204">
        <f t="shared" si="10"/>
        <v>115.22779648998403</v>
      </c>
      <c r="G299" s="210"/>
    </row>
    <row r="300" spans="1:7" s="198" customFormat="1" ht="24.95" customHeight="1">
      <c r="A300" s="211" t="s">
        <v>184</v>
      </c>
      <c r="B300" s="201" t="s">
        <v>492</v>
      </c>
      <c r="C300" s="201" t="s">
        <v>481</v>
      </c>
      <c r="D300" s="201" t="s">
        <v>94</v>
      </c>
      <c r="E300" s="203">
        <v>142</v>
      </c>
      <c r="F300" s="204">
        <f t="shared" si="10"/>
        <v>125.86420847367486</v>
      </c>
      <c r="G300" s="210"/>
    </row>
    <row r="301" spans="1:7" s="198" customFormat="1" ht="24.95" customHeight="1">
      <c r="A301" s="211" t="s">
        <v>185</v>
      </c>
      <c r="B301" s="201" t="s">
        <v>492</v>
      </c>
      <c r="C301" s="201" t="s">
        <v>482</v>
      </c>
      <c r="D301" s="201" t="s">
        <v>94</v>
      </c>
      <c r="E301" s="203">
        <v>165</v>
      </c>
      <c r="F301" s="204">
        <f t="shared" si="10"/>
        <v>146.25066477574896</v>
      </c>
      <c r="G301" s="210"/>
    </row>
    <row r="302" spans="1:7" s="198" customFormat="1" ht="24.95" customHeight="1">
      <c r="A302" s="211" t="s">
        <v>186</v>
      </c>
      <c r="B302" s="201" t="s">
        <v>493</v>
      </c>
      <c r="C302" s="201" t="s">
        <v>477</v>
      </c>
      <c r="D302" s="201" t="s">
        <v>94</v>
      </c>
      <c r="E302" s="203">
        <v>35.5</v>
      </c>
      <c r="F302" s="204">
        <f t="shared" si="10"/>
        <v>31.466052118418716</v>
      </c>
      <c r="G302" s="210"/>
    </row>
    <row r="303" spans="1:7" s="198" customFormat="1" ht="24.95" customHeight="1">
      <c r="A303" s="211" t="s">
        <v>187</v>
      </c>
      <c r="B303" s="201" t="s">
        <v>493</v>
      </c>
      <c r="C303" s="201" t="s">
        <v>479</v>
      </c>
      <c r="D303" s="201" t="s">
        <v>94</v>
      </c>
      <c r="E303" s="203">
        <v>47</v>
      </c>
      <c r="F303" s="204">
        <f t="shared" si="10"/>
        <v>41.659280269455763</v>
      </c>
      <c r="G303" s="210"/>
    </row>
    <row r="304" spans="1:7" s="198" customFormat="1" ht="24.95" customHeight="1">
      <c r="A304" s="211" t="s">
        <v>190</v>
      </c>
      <c r="B304" s="201" t="s">
        <v>494</v>
      </c>
      <c r="C304" s="201" t="s">
        <v>495</v>
      </c>
      <c r="D304" s="201" t="s">
        <v>94</v>
      </c>
      <c r="E304" s="203">
        <v>239</v>
      </c>
      <c r="F304" s="204">
        <f t="shared" si="10"/>
        <v>211.84187200850911</v>
      </c>
      <c r="G304" s="210"/>
    </row>
    <row r="305" spans="1:7" s="198" customFormat="1" ht="24.95" customHeight="1">
      <c r="A305" s="211" t="s">
        <v>192</v>
      </c>
      <c r="B305" s="201" t="s">
        <v>494</v>
      </c>
      <c r="C305" s="201" t="s">
        <v>496</v>
      </c>
      <c r="D305" s="201" t="s">
        <v>94</v>
      </c>
      <c r="E305" s="203">
        <v>253</v>
      </c>
      <c r="F305" s="204">
        <f t="shared" si="10"/>
        <v>224.2510193228151</v>
      </c>
      <c r="G305" s="210"/>
    </row>
    <row r="306" spans="1:7" s="198" customFormat="1" ht="24.95" customHeight="1">
      <c r="A306" s="247" t="s">
        <v>497</v>
      </c>
      <c r="B306" s="237"/>
      <c r="C306" s="237"/>
      <c r="D306" s="237"/>
      <c r="E306" s="237"/>
      <c r="F306" s="237"/>
      <c r="G306" s="248"/>
    </row>
    <row r="307" spans="1:7" s="198" customFormat="1" ht="24.95" customHeight="1">
      <c r="A307" s="211" t="s">
        <v>60</v>
      </c>
      <c r="B307" s="204" t="s">
        <v>498</v>
      </c>
      <c r="C307" s="204"/>
      <c r="D307" s="204" t="s">
        <v>499</v>
      </c>
      <c r="E307" s="203">
        <v>7.66</v>
      </c>
      <c r="F307" s="203">
        <f>E307/1.129</f>
        <v>6.7847652790079716</v>
      </c>
      <c r="G307" s="210"/>
    </row>
    <row r="308" spans="1:7" s="198" customFormat="1" ht="24.95" customHeight="1">
      <c r="A308" s="211" t="s">
        <v>63</v>
      </c>
      <c r="B308" s="204" t="s">
        <v>500</v>
      </c>
      <c r="C308" s="204"/>
      <c r="D308" s="204" t="s">
        <v>499</v>
      </c>
      <c r="E308" s="203">
        <v>11.74</v>
      </c>
      <c r="F308" s="203">
        <f>E308/1.129</f>
        <v>10.398582816651905</v>
      </c>
      <c r="G308" s="210"/>
    </row>
    <row r="309" spans="1:7" s="198" customFormat="1" ht="24.95" customHeight="1">
      <c r="A309" s="247" t="s">
        <v>501</v>
      </c>
      <c r="B309" s="237"/>
      <c r="C309" s="237"/>
      <c r="D309" s="237"/>
      <c r="E309" s="237"/>
      <c r="F309" s="237"/>
      <c r="G309" s="248"/>
    </row>
    <row r="310" spans="1:7" s="198" customFormat="1" ht="24.95" customHeight="1">
      <c r="A310" s="211" t="s">
        <v>60</v>
      </c>
      <c r="B310" s="201" t="s">
        <v>502</v>
      </c>
      <c r="C310" s="201"/>
      <c r="D310" s="201" t="s">
        <v>503</v>
      </c>
      <c r="E310" s="203">
        <v>8.5</v>
      </c>
      <c r="F310" s="203">
        <f>E310/1.129</f>
        <v>7.5287865367581928</v>
      </c>
      <c r="G310" s="205"/>
    </row>
    <row r="311" spans="1:7" s="198" customFormat="1" ht="24.95" customHeight="1">
      <c r="A311" s="211" t="s">
        <v>63</v>
      </c>
      <c r="B311" s="201" t="s">
        <v>504</v>
      </c>
      <c r="C311" s="201"/>
      <c r="D311" s="201" t="s">
        <v>503</v>
      </c>
      <c r="E311" s="203">
        <v>12</v>
      </c>
      <c r="F311" s="203">
        <f t="shared" ref="F311:F322" si="11">E311/1.129</f>
        <v>10.628875110717448</v>
      </c>
      <c r="G311" s="205"/>
    </row>
    <row r="312" spans="1:7" s="198" customFormat="1" ht="24.95" customHeight="1">
      <c r="A312" s="211" t="s">
        <v>66</v>
      </c>
      <c r="B312" s="201" t="s">
        <v>505</v>
      </c>
      <c r="C312" s="201"/>
      <c r="D312" s="201" t="s">
        <v>503</v>
      </c>
      <c r="E312" s="203">
        <v>7.8</v>
      </c>
      <c r="F312" s="203">
        <f t="shared" si="11"/>
        <v>6.9087688219663415</v>
      </c>
      <c r="G312" s="205"/>
    </row>
    <row r="313" spans="1:7" s="198" customFormat="1" ht="24.95" customHeight="1">
      <c r="A313" s="211" t="s">
        <v>69</v>
      </c>
      <c r="B313" s="201" t="s">
        <v>506</v>
      </c>
      <c r="C313" s="201"/>
      <c r="D313" s="201" t="s">
        <v>503</v>
      </c>
      <c r="E313" s="203">
        <v>7.2</v>
      </c>
      <c r="F313" s="203">
        <f t="shared" si="11"/>
        <v>6.3773250664304699</v>
      </c>
      <c r="G313" s="205"/>
    </row>
    <row r="314" spans="1:7" s="198" customFormat="1" ht="24.95" customHeight="1">
      <c r="A314" s="211" t="s">
        <v>71</v>
      </c>
      <c r="B314" s="201" t="s">
        <v>507</v>
      </c>
      <c r="C314" s="201"/>
      <c r="D314" s="201" t="s">
        <v>503</v>
      </c>
      <c r="E314" s="203">
        <v>9</v>
      </c>
      <c r="F314" s="203">
        <f t="shared" si="11"/>
        <v>7.9716563330380872</v>
      </c>
      <c r="G314" s="205"/>
    </row>
    <row r="315" spans="1:7" s="198" customFormat="1" ht="24.95" customHeight="1">
      <c r="A315" s="211" t="s">
        <v>73</v>
      </c>
      <c r="B315" s="201" t="s">
        <v>508</v>
      </c>
      <c r="C315" s="201"/>
      <c r="D315" s="201" t="s">
        <v>503</v>
      </c>
      <c r="E315" s="203">
        <v>70</v>
      </c>
      <c r="F315" s="203">
        <f t="shared" si="11"/>
        <v>62.001771479185116</v>
      </c>
      <c r="G315" s="205"/>
    </row>
    <row r="316" spans="1:7" s="198" customFormat="1" ht="24.95" customHeight="1">
      <c r="A316" s="211" t="s">
        <v>56</v>
      </c>
      <c r="B316" s="201" t="s">
        <v>509</v>
      </c>
      <c r="C316" s="201"/>
      <c r="D316" s="201" t="s">
        <v>503</v>
      </c>
      <c r="E316" s="203">
        <v>22</v>
      </c>
      <c r="F316" s="203">
        <f t="shared" si="11"/>
        <v>19.486271036315323</v>
      </c>
      <c r="G316" s="205"/>
    </row>
    <row r="317" spans="1:7" s="198" customFormat="1" ht="24.95" customHeight="1">
      <c r="A317" s="211" t="s">
        <v>76</v>
      </c>
      <c r="B317" s="201" t="s">
        <v>510</v>
      </c>
      <c r="C317" s="201"/>
      <c r="D317" s="201" t="s">
        <v>503</v>
      </c>
      <c r="E317" s="203">
        <v>9</v>
      </c>
      <c r="F317" s="203">
        <f t="shared" si="11"/>
        <v>7.9716563330380872</v>
      </c>
      <c r="G317" s="205"/>
    </row>
    <row r="318" spans="1:7" s="198" customFormat="1" ht="24.95" customHeight="1">
      <c r="A318" s="211" t="s">
        <v>78</v>
      </c>
      <c r="B318" s="201" t="s">
        <v>511</v>
      </c>
      <c r="C318" s="201"/>
      <c r="D318" s="201" t="s">
        <v>503</v>
      </c>
      <c r="E318" s="203">
        <v>12.5</v>
      </c>
      <c r="F318" s="203">
        <f t="shared" si="11"/>
        <v>11.071744906997342</v>
      </c>
      <c r="G318" s="205"/>
    </row>
    <row r="319" spans="1:7" s="198" customFormat="1" ht="24.95" customHeight="1">
      <c r="A319" s="211" t="s">
        <v>95</v>
      </c>
      <c r="B319" s="201" t="s">
        <v>512</v>
      </c>
      <c r="C319" s="201"/>
      <c r="D319" s="201" t="s">
        <v>503</v>
      </c>
      <c r="E319" s="203">
        <v>3.0554999999999999</v>
      </c>
      <c r="F319" s="203">
        <f t="shared" si="11"/>
        <v>2.7063773250664305</v>
      </c>
      <c r="G319" s="205"/>
    </row>
    <row r="320" spans="1:7" s="198" customFormat="1" ht="24.95" customHeight="1">
      <c r="A320" s="211" t="s">
        <v>97</v>
      </c>
      <c r="B320" s="201" t="s">
        <v>513</v>
      </c>
      <c r="C320" s="201"/>
      <c r="D320" s="201" t="s">
        <v>503</v>
      </c>
      <c r="E320" s="203">
        <v>1.7557</v>
      </c>
      <c r="F320" s="203">
        <f t="shared" si="11"/>
        <v>1.5550930026572187</v>
      </c>
      <c r="G320" s="205"/>
    </row>
    <row r="321" spans="1:7" s="198" customFormat="1" ht="24.95" customHeight="1">
      <c r="A321" s="211" t="s">
        <v>113</v>
      </c>
      <c r="B321" s="201" t="s">
        <v>514</v>
      </c>
      <c r="C321" s="201"/>
      <c r="D321" s="201" t="s">
        <v>503</v>
      </c>
      <c r="E321" s="203">
        <v>3.2010000000000001</v>
      </c>
      <c r="F321" s="203">
        <f t="shared" si="11"/>
        <v>2.8352524357838798</v>
      </c>
      <c r="G321" s="205"/>
    </row>
    <row r="322" spans="1:7" s="198" customFormat="1" ht="24.95" customHeight="1">
      <c r="A322" s="211" t="s">
        <v>115</v>
      </c>
      <c r="B322" s="201" t="s">
        <v>515</v>
      </c>
      <c r="C322" s="201" t="s">
        <v>516</v>
      </c>
      <c r="D322" s="201" t="s">
        <v>503</v>
      </c>
      <c r="E322" s="203">
        <v>19.885000000000002</v>
      </c>
      <c r="F322" s="204">
        <f t="shared" si="11"/>
        <v>17.612931798051374</v>
      </c>
      <c r="G322" s="205"/>
    </row>
    <row r="323" spans="1:7" s="198" customFormat="1" ht="24.95" customHeight="1">
      <c r="A323" s="211" t="s">
        <v>117</v>
      </c>
      <c r="B323" s="201" t="s">
        <v>517</v>
      </c>
      <c r="C323" s="201"/>
      <c r="D323" s="201" t="s">
        <v>503</v>
      </c>
      <c r="E323" s="203">
        <v>18.1875</v>
      </c>
      <c r="F323" s="204">
        <f t="shared" ref="F323:F386" si="12">E323/1.129</f>
        <v>16.109388839681134</v>
      </c>
      <c r="G323" s="205"/>
    </row>
    <row r="324" spans="1:7" s="198" customFormat="1" ht="24.95" customHeight="1">
      <c r="A324" s="211" t="s">
        <v>119</v>
      </c>
      <c r="B324" s="201" t="s">
        <v>518</v>
      </c>
      <c r="C324" s="201" t="s">
        <v>519</v>
      </c>
      <c r="D324" s="201" t="s">
        <v>503</v>
      </c>
      <c r="E324" s="203">
        <v>8.4390000000000001</v>
      </c>
      <c r="F324" s="204">
        <f t="shared" si="12"/>
        <v>7.4747564216120459</v>
      </c>
      <c r="G324" s="205"/>
    </row>
    <row r="325" spans="1:7" s="198" customFormat="1" ht="24.95" customHeight="1">
      <c r="A325" s="211" t="s">
        <v>121</v>
      </c>
      <c r="B325" s="201" t="s">
        <v>520</v>
      </c>
      <c r="C325" s="201" t="s">
        <v>521</v>
      </c>
      <c r="D325" s="201" t="s">
        <v>503</v>
      </c>
      <c r="E325" s="203">
        <v>15.6364</v>
      </c>
      <c r="F325" s="204">
        <f t="shared" si="12"/>
        <v>13.849778565101859</v>
      </c>
      <c r="G325" s="205"/>
    </row>
    <row r="326" spans="1:7" s="198" customFormat="1" ht="24.95" customHeight="1">
      <c r="A326" s="211" t="s">
        <v>123</v>
      </c>
      <c r="B326" s="201" t="s">
        <v>522</v>
      </c>
      <c r="C326" s="201" t="s">
        <v>523</v>
      </c>
      <c r="D326" s="201" t="s">
        <v>503</v>
      </c>
      <c r="E326" s="203">
        <v>16.975000000000001</v>
      </c>
      <c r="F326" s="204">
        <f t="shared" si="12"/>
        <v>15.035429583702392</v>
      </c>
      <c r="G326" s="205"/>
    </row>
    <row r="327" spans="1:7" s="198" customFormat="1" ht="24.95" customHeight="1">
      <c r="A327" s="211" t="s">
        <v>125</v>
      </c>
      <c r="B327" s="201" t="s">
        <v>524</v>
      </c>
      <c r="C327" s="201" t="s">
        <v>525</v>
      </c>
      <c r="D327" s="201" t="s">
        <v>503</v>
      </c>
      <c r="E327" s="203">
        <v>19.981999999999999</v>
      </c>
      <c r="F327" s="204">
        <f t="shared" si="12"/>
        <v>17.698848538529671</v>
      </c>
      <c r="G327" s="205"/>
    </row>
    <row r="328" spans="1:7" s="198" customFormat="1" ht="24.95" customHeight="1">
      <c r="A328" s="211" t="s">
        <v>127</v>
      </c>
      <c r="B328" s="201" t="s">
        <v>526</v>
      </c>
      <c r="C328" s="201" t="s">
        <v>527</v>
      </c>
      <c r="D328" s="201" t="s">
        <v>503</v>
      </c>
      <c r="E328" s="203">
        <v>16.975000000000001</v>
      </c>
      <c r="F328" s="204">
        <f t="shared" si="12"/>
        <v>15.035429583702392</v>
      </c>
      <c r="G328" s="205"/>
    </row>
    <row r="329" spans="1:7" s="198" customFormat="1" ht="24.95" customHeight="1">
      <c r="A329" s="211" t="s">
        <v>130</v>
      </c>
      <c r="B329" s="201" t="s">
        <v>526</v>
      </c>
      <c r="C329" s="201" t="s">
        <v>528</v>
      </c>
      <c r="D329" s="201" t="s">
        <v>503</v>
      </c>
      <c r="E329" s="203">
        <v>16.489999999999998</v>
      </c>
      <c r="F329" s="204">
        <f t="shared" si="12"/>
        <v>14.605845881310893</v>
      </c>
      <c r="G329" s="205"/>
    </row>
    <row r="330" spans="1:7" s="198" customFormat="1" ht="24.95" customHeight="1">
      <c r="A330" s="211" t="s">
        <v>132</v>
      </c>
      <c r="B330" s="201" t="s">
        <v>526</v>
      </c>
      <c r="C330" s="201" t="s">
        <v>529</v>
      </c>
      <c r="D330" s="201" t="s">
        <v>503</v>
      </c>
      <c r="E330" s="203">
        <v>15.326000000000001</v>
      </c>
      <c r="F330" s="204">
        <f t="shared" si="12"/>
        <v>13.574844995571302</v>
      </c>
      <c r="G330" s="205"/>
    </row>
    <row r="331" spans="1:7" s="198" customFormat="1" ht="24.95" customHeight="1">
      <c r="A331" s="211" t="s">
        <v>135</v>
      </c>
      <c r="B331" s="201" t="s">
        <v>526</v>
      </c>
      <c r="C331" s="201" t="s">
        <v>530</v>
      </c>
      <c r="D331" s="201" t="s">
        <v>503</v>
      </c>
      <c r="E331" s="203">
        <v>14.744</v>
      </c>
      <c r="F331" s="204">
        <f t="shared" si="12"/>
        <v>13.059344552701505</v>
      </c>
      <c r="G331" s="205"/>
    </row>
    <row r="332" spans="1:7" s="198" customFormat="1" ht="24.95" customHeight="1">
      <c r="A332" s="211" t="s">
        <v>137</v>
      </c>
      <c r="B332" s="201" t="s">
        <v>531</v>
      </c>
      <c r="C332" s="201"/>
      <c r="D332" s="201" t="s">
        <v>503</v>
      </c>
      <c r="E332" s="203">
        <v>61.594999999999999</v>
      </c>
      <c r="F332" s="204">
        <f t="shared" si="12"/>
        <v>54.557130203720106</v>
      </c>
      <c r="G332" s="205"/>
    </row>
    <row r="333" spans="1:7" s="198" customFormat="1" ht="24.95" customHeight="1">
      <c r="A333" s="211" t="s">
        <v>139</v>
      </c>
      <c r="B333" s="201" t="s">
        <v>532</v>
      </c>
      <c r="C333" s="201" t="s">
        <v>533</v>
      </c>
      <c r="D333" s="201" t="s">
        <v>503</v>
      </c>
      <c r="E333" s="203">
        <v>20.127500000000001</v>
      </c>
      <c r="F333" s="204">
        <f t="shared" si="12"/>
        <v>17.827723649247122</v>
      </c>
      <c r="G333" s="205"/>
    </row>
    <row r="334" spans="1:7" s="198" customFormat="1" ht="24.95" customHeight="1">
      <c r="A334" s="211" t="s">
        <v>141</v>
      </c>
      <c r="B334" s="201" t="s">
        <v>534</v>
      </c>
      <c r="C334" s="201" t="s">
        <v>535</v>
      </c>
      <c r="D334" s="201" t="s">
        <v>503</v>
      </c>
      <c r="E334" s="203">
        <v>17.993500000000001</v>
      </c>
      <c r="F334" s="204">
        <f t="shared" si="12"/>
        <v>15.937555358724536</v>
      </c>
      <c r="G334" s="205"/>
    </row>
    <row r="335" spans="1:7" s="198" customFormat="1" ht="24.95" customHeight="1">
      <c r="A335" s="211" t="s">
        <v>143</v>
      </c>
      <c r="B335" s="201" t="s">
        <v>534</v>
      </c>
      <c r="C335" s="201" t="s">
        <v>536</v>
      </c>
      <c r="D335" s="201" t="s">
        <v>503</v>
      </c>
      <c r="E335" s="203">
        <v>17.993500000000001</v>
      </c>
      <c r="F335" s="204">
        <f t="shared" si="12"/>
        <v>15.937555358724536</v>
      </c>
      <c r="G335" s="205"/>
    </row>
    <row r="336" spans="1:7" s="198" customFormat="1" ht="24.95" customHeight="1">
      <c r="A336" s="211" t="s">
        <v>145</v>
      </c>
      <c r="B336" s="201" t="s">
        <v>534</v>
      </c>
      <c r="C336" s="201" t="s">
        <v>537</v>
      </c>
      <c r="D336" s="201" t="s">
        <v>503</v>
      </c>
      <c r="E336" s="203">
        <v>17.993500000000001</v>
      </c>
      <c r="F336" s="204">
        <f t="shared" si="12"/>
        <v>15.937555358724536</v>
      </c>
      <c r="G336" s="205"/>
    </row>
    <row r="337" spans="1:7" s="198" customFormat="1" ht="24.95" customHeight="1">
      <c r="A337" s="211" t="s">
        <v>147</v>
      </c>
      <c r="B337" s="201" t="s">
        <v>534</v>
      </c>
      <c r="C337" s="201" t="s">
        <v>538</v>
      </c>
      <c r="D337" s="201" t="s">
        <v>503</v>
      </c>
      <c r="E337" s="203">
        <v>17.993500000000001</v>
      </c>
      <c r="F337" s="204">
        <f t="shared" si="12"/>
        <v>15.937555358724536</v>
      </c>
      <c r="G337" s="205"/>
    </row>
    <row r="338" spans="1:7" s="198" customFormat="1" ht="24.95" customHeight="1">
      <c r="A338" s="211" t="s">
        <v>149</v>
      </c>
      <c r="B338" s="201" t="s">
        <v>534</v>
      </c>
      <c r="C338" s="201" t="s">
        <v>539</v>
      </c>
      <c r="D338" s="201" t="s">
        <v>503</v>
      </c>
      <c r="E338" s="203">
        <v>17.993500000000001</v>
      </c>
      <c r="F338" s="204">
        <f t="shared" si="12"/>
        <v>15.937555358724536</v>
      </c>
      <c r="G338" s="205"/>
    </row>
    <row r="339" spans="1:7" s="198" customFormat="1" ht="24.95" customHeight="1">
      <c r="A339" s="211" t="s">
        <v>151</v>
      </c>
      <c r="B339" s="201" t="s">
        <v>540</v>
      </c>
      <c r="C339" s="201" t="s">
        <v>541</v>
      </c>
      <c r="D339" s="201" t="s">
        <v>503</v>
      </c>
      <c r="E339" s="203">
        <v>17.993500000000001</v>
      </c>
      <c r="F339" s="204">
        <f t="shared" si="12"/>
        <v>15.937555358724536</v>
      </c>
      <c r="G339" s="205"/>
    </row>
    <row r="340" spans="1:7" s="198" customFormat="1" ht="24.95" customHeight="1">
      <c r="A340" s="211" t="s">
        <v>153</v>
      </c>
      <c r="B340" s="201" t="s">
        <v>540</v>
      </c>
      <c r="C340" s="201" t="s">
        <v>542</v>
      </c>
      <c r="D340" s="201" t="s">
        <v>503</v>
      </c>
      <c r="E340" s="203">
        <v>17.993500000000001</v>
      </c>
      <c r="F340" s="204">
        <f t="shared" si="12"/>
        <v>15.937555358724536</v>
      </c>
      <c r="G340" s="205"/>
    </row>
    <row r="341" spans="1:7" s="198" customFormat="1" ht="24.95" customHeight="1">
      <c r="A341" s="211" t="s">
        <v>155</v>
      </c>
      <c r="B341" s="201" t="s">
        <v>540</v>
      </c>
      <c r="C341" s="201" t="s">
        <v>543</v>
      </c>
      <c r="D341" s="201" t="s">
        <v>503</v>
      </c>
      <c r="E341" s="203">
        <v>20.127500000000001</v>
      </c>
      <c r="F341" s="204">
        <f t="shared" si="12"/>
        <v>17.827723649247122</v>
      </c>
      <c r="G341" s="205"/>
    </row>
    <row r="342" spans="1:7" s="198" customFormat="1" ht="24.95" customHeight="1">
      <c r="A342" s="211" t="s">
        <v>158</v>
      </c>
      <c r="B342" s="201" t="s">
        <v>540</v>
      </c>
      <c r="C342" s="201" t="s">
        <v>544</v>
      </c>
      <c r="D342" s="201" t="s">
        <v>503</v>
      </c>
      <c r="E342" s="203">
        <v>20.127500000000001</v>
      </c>
      <c r="F342" s="204">
        <f t="shared" si="12"/>
        <v>17.827723649247122</v>
      </c>
      <c r="G342" s="205"/>
    </row>
    <row r="343" spans="1:7" s="198" customFormat="1" ht="24.95" customHeight="1">
      <c r="A343" s="211" t="s">
        <v>160</v>
      </c>
      <c r="B343" s="201" t="s">
        <v>540</v>
      </c>
      <c r="C343" s="201" t="s">
        <v>545</v>
      </c>
      <c r="D343" s="201" t="s">
        <v>503</v>
      </c>
      <c r="E343" s="203">
        <v>20.127500000000001</v>
      </c>
      <c r="F343" s="204">
        <f t="shared" si="12"/>
        <v>17.827723649247122</v>
      </c>
      <c r="G343" s="205"/>
    </row>
    <row r="344" spans="1:7" s="198" customFormat="1" ht="24.95" customHeight="1">
      <c r="A344" s="211" t="s">
        <v>162</v>
      </c>
      <c r="B344" s="201" t="s">
        <v>546</v>
      </c>
      <c r="C344" s="201" t="s">
        <v>547</v>
      </c>
      <c r="D344" s="201" t="s">
        <v>503</v>
      </c>
      <c r="E344" s="203">
        <v>12.5809</v>
      </c>
      <c r="F344" s="204">
        <f t="shared" si="12"/>
        <v>11.143401240035429</v>
      </c>
      <c r="G344" s="205"/>
    </row>
    <row r="345" spans="1:7" s="198" customFormat="1" ht="24.95" customHeight="1">
      <c r="A345" s="211" t="s">
        <v>164</v>
      </c>
      <c r="B345" s="201" t="s">
        <v>548</v>
      </c>
      <c r="C345" s="201" t="s">
        <v>549</v>
      </c>
      <c r="D345" s="201" t="s">
        <v>503</v>
      </c>
      <c r="E345" s="203">
        <v>20.282699999999998</v>
      </c>
      <c r="F345" s="204">
        <f t="shared" si="12"/>
        <v>17.965190434012399</v>
      </c>
      <c r="G345" s="205"/>
    </row>
    <row r="346" spans="1:7" s="198" customFormat="1" ht="24.95" customHeight="1">
      <c r="A346" s="211" t="s">
        <v>166</v>
      </c>
      <c r="B346" s="201" t="s">
        <v>550</v>
      </c>
      <c r="C346" s="201" t="s">
        <v>551</v>
      </c>
      <c r="D346" s="201" t="s">
        <v>503</v>
      </c>
      <c r="E346" s="203">
        <v>20.282699999999998</v>
      </c>
      <c r="F346" s="204">
        <f t="shared" si="12"/>
        <v>17.965190434012399</v>
      </c>
      <c r="G346" s="205"/>
    </row>
    <row r="347" spans="1:7" s="198" customFormat="1" ht="24.95" customHeight="1">
      <c r="A347" s="211" t="s">
        <v>168</v>
      </c>
      <c r="B347" s="201" t="s">
        <v>548</v>
      </c>
      <c r="C347" s="201" t="s">
        <v>552</v>
      </c>
      <c r="D347" s="201" t="s">
        <v>503</v>
      </c>
      <c r="E347" s="203">
        <v>20.282699999999998</v>
      </c>
      <c r="F347" s="204">
        <f t="shared" si="12"/>
        <v>17.965190434012399</v>
      </c>
      <c r="G347" s="205"/>
    </row>
    <row r="348" spans="1:7" s="198" customFormat="1" ht="24.95" customHeight="1">
      <c r="A348" s="211" t="s">
        <v>170</v>
      </c>
      <c r="B348" s="201" t="s">
        <v>553</v>
      </c>
      <c r="C348" s="201" t="s">
        <v>554</v>
      </c>
      <c r="D348" s="201" t="s">
        <v>503</v>
      </c>
      <c r="E348" s="203">
        <v>14.346299999999999</v>
      </c>
      <c r="F348" s="204">
        <f t="shared" si="12"/>
        <v>12.707085916740478</v>
      </c>
      <c r="G348" s="205"/>
    </row>
    <row r="349" spans="1:7" s="198" customFormat="1" ht="24.95" customHeight="1">
      <c r="A349" s="211" t="s">
        <v>172</v>
      </c>
      <c r="B349" s="201" t="s">
        <v>553</v>
      </c>
      <c r="C349" s="201" t="s">
        <v>555</v>
      </c>
      <c r="D349" s="201" t="s">
        <v>503</v>
      </c>
      <c r="E349" s="203">
        <v>13.3569</v>
      </c>
      <c r="F349" s="204">
        <f t="shared" si="12"/>
        <v>11.830735163861824</v>
      </c>
      <c r="G349" s="205"/>
    </row>
    <row r="350" spans="1:7" s="198" customFormat="1" ht="24.95" customHeight="1">
      <c r="A350" s="211" t="s">
        <v>175</v>
      </c>
      <c r="B350" s="201" t="s">
        <v>553</v>
      </c>
      <c r="C350" s="201" t="s">
        <v>556</v>
      </c>
      <c r="D350" s="201" t="s">
        <v>503</v>
      </c>
      <c r="E350" s="203">
        <v>12.3675</v>
      </c>
      <c r="F350" s="204">
        <f t="shared" si="12"/>
        <v>10.95438441098317</v>
      </c>
      <c r="G350" s="205"/>
    </row>
    <row r="351" spans="1:7" s="198" customFormat="1" ht="24.95" customHeight="1">
      <c r="A351" s="211" t="s">
        <v>177</v>
      </c>
      <c r="B351" s="201" t="s">
        <v>557</v>
      </c>
      <c r="C351" s="201" t="s">
        <v>558</v>
      </c>
      <c r="D351" s="201" t="s">
        <v>503</v>
      </c>
      <c r="E351" s="203">
        <v>34.628999999999998</v>
      </c>
      <c r="F351" s="204">
        <f t="shared" si="12"/>
        <v>30.672276350752878</v>
      </c>
      <c r="G351" s="205"/>
    </row>
    <row r="352" spans="1:7" s="198" customFormat="1" ht="24.95" customHeight="1">
      <c r="A352" s="211" t="s">
        <v>178</v>
      </c>
      <c r="B352" s="201" t="s">
        <v>559</v>
      </c>
      <c r="C352" s="201" t="s">
        <v>560</v>
      </c>
      <c r="D352" s="201" t="s">
        <v>503</v>
      </c>
      <c r="E352" s="203">
        <v>14.065</v>
      </c>
      <c r="F352" s="204">
        <f t="shared" si="12"/>
        <v>12.45792736935341</v>
      </c>
      <c r="G352" s="205"/>
    </row>
    <row r="353" spans="1:7" s="198" customFormat="1" ht="24.95" customHeight="1">
      <c r="A353" s="211" t="s">
        <v>180</v>
      </c>
      <c r="B353" s="201" t="s">
        <v>561</v>
      </c>
      <c r="C353" s="201" t="s">
        <v>562</v>
      </c>
      <c r="D353" s="201" t="s">
        <v>503</v>
      </c>
      <c r="E353" s="203">
        <v>9.8842999999999996</v>
      </c>
      <c r="F353" s="204">
        <f t="shared" si="12"/>
        <v>8.7549158547387069</v>
      </c>
      <c r="G353" s="205"/>
    </row>
    <row r="354" spans="1:7" s="198" customFormat="1" ht="24.95" customHeight="1">
      <c r="A354" s="211" t="s">
        <v>182</v>
      </c>
      <c r="B354" s="201" t="s">
        <v>563</v>
      </c>
      <c r="C354" s="201" t="s">
        <v>564</v>
      </c>
      <c r="D354" s="201" t="s">
        <v>503</v>
      </c>
      <c r="E354" s="203">
        <v>15.335699999999999</v>
      </c>
      <c r="F354" s="204">
        <f t="shared" si="12"/>
        <v>13.583436669619131</v>
      </c>
      <c r="G354" s="205"/>
    </row>
    <row r="355" spans="1:7" s="198" customFormat="1" ht="24.95" customHeight="1">
      <c r="A355" s="211" t="s">
        <v>184</v>
      </c>
      <c r="B355" s="201" t="s">
        <v>563</v>
      </c>
      <c r="C355" s="201" t="s">
        <v>565</v>
      </c>
      <c r="D355" s="201" t="s">
        <v>503</v>
      </c>
      <c r="E355" s="203">
        <v>13.1532</v>
      </c>
      <c r="F355" s="204">
        <f t="shared" si="12"/>
        <v>11.650310008857396</v>
      </c>
      <c r="G355" s="205"/>
    </row>
    <row r="356" spans="1:7" s="198" customFormat="1" ht="24.95" customHeight="1">
      <c r="A356" s="211" t="s">
        <v>185</v>
      </c>
      <c r="B356" s="201" t="s">
        <v>566</v>
      </c>
      <c r="C356" s="201" t="s">
        <v>567</v>
      </c>
      <c r="D356" s="201" t="s">
        <v>503</v>
      </c>
      <c r="E356" s="203">
        <v>12.8622</v>
      </c>
      <c r="F356" s="204">
        <f t="shared" si="12"/>
        <v>11.392559787422497</v>
      </c>
      <c r="G356" s="205"/>
    </row>
    <row r="357" spans="1:7" s="198" customFormat="1" ht="24.95" customHeight="1">
      <c r="A357" s="211" t="s">
        <v>186</v>
      </c>
      <c r="B357" s="201" t="s">
        <v>568</v>
      </c>
      <c r="C357" s="201" t="s">
        <v>569</v>
      </c>
      <c r="D357" s="201" t="s">
        <v>503</v>
      </c>
      <c r="E357" s="203">
        <v>9.8940000000000001</v>
      </c>
      <c r="F357" s="204">
        <f t="shared" si="12"/>
        <v>8.7635075287865369</v>
      </c>
      <c r="G357" s="205"/>
    </row>
    <row r="358" spans="1:7" s="198" customFormat="1" ht="24.95" customHeight="1">
      <c r="A358" s="211" t="s">
        <v>187</v>
      </c>
      <c r="B358" s="201" t="s">
        <v>570</v>
      </c>
      <c r="C358" s="201" t="s">
        <v>571</v>
      </c>
      <c r="D358" s="201" t="s">
        <v>503</v>
      </c>
      <c r="E358" s="203">
        <v>9.8940000000000001</v>
      </c>
      <c r="F358" s="204">
        <f t="shared" si="12"/>
        <v>8.7635075287865369</v>
      </c>
      <c r="G358" s="205"/>
    </row>
    <row r="359" spans="1:7" s="198" customFormat="1" ht="24.95" customHeight="1">
      <c r="A359" s="211" t="s">
        <v>190</v>
      </c>
      <c r="B359" s="201" t="s">
        <v>572</v>
      </c>
      <c r="C359" s="201" t="s">
        <v>573</v>
      </c>
      <c r="D359" s="201" t="s">
        <v>503</v>
      </c>
      <c r="E359" s="203">
        <v>17.809200000000001</v>
      </c>
      <c r="F359" s="204">
        <f t="shared" si="12"/>
        <v>15.774313551815766</v>
      </c>
      <c r="G359" s="205"/>
    </row>
    <row r="360" spans="1:7" s="198" customFormat="1" ht="24.95" customHeight="1">
      <c r="A360" s="211" t="s">
        <v>192</v>
      </c>
      <c r="B360" s="201" t="s">
        <v>574</v>
      </c>
      <c r="C360" s="201" t="s">
        <v>575</v>
      </c>
      <c r="D360" s="201" t="s">
        <v>503</v>
      </c>
      <c r="E360" s="203">
        <v>17.945</v>
      </c>
      <c r="F360" s="204">
        <f t="shared" si="12"/>
        <v>15.894596988485386</v>
      </c>
      <c r="G360" s="205"/>
    </row>
    <row r="361" spans="1:7" s="198" customFormat="1" ht="24.95" customHeight="1">
      <c r="A361" s="211" t="s">
        <v>194</v>
      </c>
      <c r="B361" s="201" t="s">
        <v>576</v>
      </c>
      <c r="C361" s="201" t="s">
        <v>577</v>
      </c>
      <c r="D361" s="201" t="s">
        <v>503</v>
      </c>
      <c r="E361" s="203">
        <v>20.7774</v>
      </c>
      <c r="F361" s="204">
        <f t="shared" si="12"/>
        <v>18.403365810451728</v>
      </c>
      <c r="G361" s="205"/>
    </row>
    <row r="362" spans="1:7" s="198" customFormat="1" ht="24.95" customHeight="1">
      <c r="A362" s="211" t="s">
        <v>196</v>
      </c>
      <c r="B362" s="201" t="s">
        <v>576</v>
      </c>
      <c r="C362" s="201" t="s">
        <v>578</v>
      </c>
      <c r="D362" s="201" t="s">
        <v>503</v>
      </c>
      <c r="E362" s="203">
        <v>21.7668</v>
      </c>
      <c r="F362" s="204">
        <f t="shared" si="12"/>
        <v>19.279716563330382</v>
      </c>
      <c r="G362" s="205"/>
    </row>
    <row r="363" spans="1:7" s="198" customFormat="1" ht="24.95" customHeight="1">
      <c r="A363" s="211" t="s">
        <v>198</v>
      </c>
      <c r="B363" s="201" t="s">
        <v>576</v>
      </c>
      <c r="C363" s="201" t="s">
        <v>579</v>
      </c>
      <c r="D363" s="201" t="s">
        <v>503</v>
      </c>
      <c r="E363" s="203">
        <v>20.175999999999998</v>
      </c>
      <c r="F363" s="204">
        <f t="shared" si="12"/>
        <v>17.870682019486271</v>
      </c>
      <c r="G363" s="205"/>
    </row>
    <row r="364" spans="1:7" s="198" customFormat="1" ht="24.95" customHeight="1">
      <c r="A364" s="211" t="s">
        <v>200</v>
      </c>
      <c r="B364" s="201" t="s">
        <v>576</v>
      </c>
      <c r="C364" s="201" t="s">
        <v>580</v>
      </c>
      <c r="D364" s="201" t="s">
        <v>503</v>
      </c>
      <c r="E364" s="203">
        <v>17.46</v>
      </c>
      <c r="F364" s="204">
        <f t="shared" si="12"/>
        <v>15.465013286093889</v>
      </c>
      <c r="G364" s="205"/>
    </row>
    <row r="365" spans="1:7" s="198" customFormat="1" ht="24.95" customHeight="1">
      <c r="A365" s="211" t="s">
        <v>202</v>
      </c>
      <c r="B365" s="201" t="s">
        <v>581</v>
      </c>
      <c r="C365" s="201" t="s">
        <v>582</v>
      </c>
      <c r="D365" s="201" t="s">
        <v>503</v>
      </c>
      <c r="E365" s="203">
        <v>12.8622</v>
      </c>
      <c r="F365" s="204">
        <f t="shared" si="12"/>
        <v>11.392559787422497</v>
      </c>
      <c r="G365" s="205"/>
    </row>
    <row r="366" spans="1:7" s="198" customFormat="1" ht="24.95" customHeight="1">
      <c r="A366" s="211" t="s">
        <v>205</v>
      </c>
      <c r="B366" s="201" t="s">
        <v>583</v>
      </c>
      <c r="C366" s="201" t="s">
        <v>584</v>
      </c>
      <c r="D366" s="201" t="s">
        <v>503</v>
      </c>
      <c r="E366" s="203">
        <v>19.885000000000002</v>
      </c>
      <c r="F366" s="204">
        <f t="shared" si="12"/>
        <v>17.612931798051374</v>
      </c>
      <c r="G366" s="205"/>
    </row>
    <row r="367" spans="1:7" s="198" customFormat="1" ht="24.95" customHeight="1">
      <c r="A367" s="211" t="s">
        <v>207</v>
      </c>
      <c r="B367" s="201" t="s">
        <v>585</v>
      </c>
      <c r="C367" s="201" t="s">
        <v>586</v>
      </c>
      <c r="D367" s="201" t="s">
        <v>503</v>
      </c>
      <c r="E367" s="203">
        <v>23.28</v>
      </c>
      <c r="F367" s="204">
        <f t="shared" si="12"/>
        <v>20.620017714791853</v>
      </c>
      <c r="G367" s="205"/>
    </row>
    <row r="368" spans="1:7" s="198" customFormat="1" ht="24.95" customHeight="1">
      <c r="A368" s="211" t="s">
        <v>210</v>
      </c>
      <c r="B368" s="201" t="s">
        <v>587</v>
      </c>
      <c r="C368" s="201" t="s">
        <v>588</v>
      </c>
      <c r="D368" s="201" t="s">
        <v>503</v>
      </c>
      <c r="E368" s="203">
        <v>23.7456</v>
      </c>
      <c r="F368" s="204">
        <f t="shared" si="12"/>
        <v>21.032418069087687</v>
      </c>
      <c r="G368" s="205"/>
    </row>
    <row r="369" spans="1:7" s="198" customFormat="1" ht="24.95" customHeight="1">
      <c r="A369" s="211" t="s">
        <v>212</v>
      </c>
      <c r="B369" s="201" t="s">
        <v>587</v>
      </c>
      <c r="C369" s="201" t="s">
        <v>589</v>
      </c>
      <c r="D369" s="201" t="s">
        <v>503</v>
      </c>
      <c r="E369" s="203">
        <v>23.7456</v>
      </c>
      <c r="F369" s="204">
        <f t="shared" si="12"/>
        <v>21.032418069087687</v>
      </c>
      <c r="G369" s="205"/>
    </row>
    <row r="370" spans="1:7" s="198" customFormat="1" ht="24.95" customHeight="1">
      <c r="A370" s="211" t="s">
        <v>214</v>
      </c>
      <c r="B370" s="201" t="s">
        <v>590</v>
      </c>
      <c r="C370" s="201" t="s">
        <v>591</v>
      </c>
      <c r="D370" s="201" t="s">
        <v>503</v>
      </c>
      <c r="E370" s="203">
        <v>20.661000000000001</v>
      </c>
      <c r="F370" s="204">
        <f t="shared" si="12"/>
        <v>18.300265721877768</v>
      </c>
      <c r="G370" s="205"/>
    </row>
    <row r="371" spans="1:7" s="198" customFormat="1" ht="24.95" customHeight="1">
      <c r="A371" s="211" t="s">
        <v>216</v>
      </c>
      <c r="B371" s="201" t="s">
        <v>592</v>
      </c>
      <c r="C371" s="201" t="s">
        <v>593</v>
      </c>
      <c r="D371" s="201" t="s">
        <v>503</v>
      </c>
      <c r="E371" s="203">
        <v>23.183</v>
      </c>
      <c r="F371" s="204">
        <f t="shared" si="12"/>
        <v>20.534100974313553</v>
      </c>
      <c r="G371" s="205"/>
    </row>
    <row r="372" spans="1:7" s="198" customFormat="1" ht="24.95" customHeight="1">
      <c r="A372" s="211" t="s">
        <v>218</v>
      </c>
      <c r="B372" s="201" t="s">
        <v>594</v>
      </c>
      <c r="C372" s="201" t="s">
        <v>595</v>
      </c>
      <c r="D372" s="201" t="s">
        <v>503</v>
      </c>
      <c r="E372" s="203">
        <v>24.832000000000001</v>
      </c>
      <c r="F372" s="204">
        <f t="shared" si="12"/>
        <v>21.994685562444641</v>
      </c>
      <c r="G372" s="205"/>
    </row>
    <row r="373" spans="1:7" s="198" customFormat="1" ht="24.95" customHeight="1">
      <c r="A373" s="211" t="s">
        <v>220</v>
      </c>
      <c r="B373" s="201" t="s">
        <v>594</v>
      </c>
      <c r="C373" s="201" t="s">
        <v>596</v>
      </c>
      <c r="D373" s="201" t="s">
        <v>503</v>
      </c>
      <c r="E373" s="203">
        <v>23.2897</v>
      </c>
      <c r="F373" s="204">
        <f t="shared" si="12"/>
        <v>20.628609388839681</v>
      </c>
      <c r="G373" s="205"/>
    </row>
    <row r="374" spans="1:7" s="198" customFormat="1" ht="24.95" customHeight="1">
      <c r="A374" s="211" t="s">
        <v>222</v>
      </c>
      <c r="B374" s="201" t="s">
        <v>594</v>
      </c>
      <c r="C374" s="201" t="s">
        <v>597</v>
      </c>
      <c r="D374" s="201" t="s">
        <v>503</v>
      </c>
      <c r="E374" s="203">
        <v>23.2897</v>
      </c>
      <c r="F374" s="204">
        <f t="shared" si="12"/>
        <v>20.628609388839681</v>
      </c>
      <c r="G374" s="205"/>
    </row>
    <row r="375" spans="1:7" s="198" customFormat="1" ht="24.95" customHeight="1">
      <c r="A375" s="211" t="s">
        <v>224</v>
      </c>
      <c r="B375" s="201" t="s">
        <v>594</v>
      </c>
      <c r="C375" s="201" t="s">
        <v>598</v>
      </c>
      <c r="D375" s="201" t="s">
        <v>503</v>
      </c>
      <c r="E375" s="203">
        <v>23.2897</v>
      </c>
      <c r="F375" s="204">
        <f t="shared" si="12"/>
        <v>20.628609388839681</v>
      </c>
      <c r="G375" s="205"/>
    </row>
    <row r="376" spans="1:7" s="198" customFormat="1" ht="24.95" customHeight="1">
      <c r="A376" s="211" t="s">
        <v>226</v>
      </c>
      <c r="B376" s="201" t="s">
        <v>599</v>
      </c>
      <c r="C376" s="201" t="s">
        <v>600</v>
      </c>
      <c r="D376" s="201" t="s">
        <v>503</v>
      </c>
      <c r="E376" s="203">
        <v>18.721</v>
      </c>
      <c r="F376" s="204">
        <f t="shared" si="12"/>
        <v>16.58193091231178</v>
      </c>
      <c r="G376" s="205"/>
    </row>
    <row r="377" spans="1:7" s="198" customFormat="1" ht="24.95" customHeight="1">
      <c r="A377" s="211" t="s">
        <v>228</v>
      </c>
      <c r="B377" s="201" t="s">
        <v>601</v>
      </c>
      <c r="C377" s="201" t="s">
        <v>602</v>
      </c>
      <c r="D377" s="201" t="s">
        <v>503</v>
      </c>
      <c r="E377" s="203">
        <v>22.746500000000001</v>
      </c>
      <c r="F377" s="204">
        <f t="shared" si="12"/>
        <v>20.147475642161204</v>
      </c>
      <c r="G377" s="205"/>
    </row>
    <row r="378" spans="1:7" s="198" customFormat="1" ht="24.95" customHeight="1">
      <c r="A378" s="211" t="s">
        <v>229</v>
      </c>
      <c r="B378" s="201" t="s">
        <v>603</v>
      </c>
      <c r="C378" s="201" t="s">
        <v>604</v>
      </c>
      <c r="D378" s="201" t="s">
        <v>503</v>
      </c>
      <c r="E378" s="203">
        <v>19.487300000000001</v>
      </c>
      <c r="F378" s="204">
        <f t="shared" si="12"/>
        <v>17.260673162090345</v>
      </c>
      <c r="G378" s="205"/>
    </row>
    <row r="379" spans="1:7" s="198" customFormat="1" ht="24.95" customHeight="1">
      <c r="A379" s="211" t="s">
        <v>230</v>
      </c>
      <c r="B379" s="201" t="s">
        <v>605</v>
      </c>
      <c r="C379" s="201" t="s">
        <v>606</v>
      </c>
      <c r="D379" s="201" t="s">
        <v>503</v>
      </c>
      <c r="E379" s="203">
        <v>14.744</v>
      </c>
      <c r="F379" s="204">
        <f t="shared" si="12"/>
        <v>13.059344552701505</v>
      </c>
      <c r="G379" s="205"/>
    </row>
    <row r="380" spans="1:7" s="198" customFormat="1" ht="24.95" customHeight="1">
      <c r="A380" s="211" t="s">
        <v>231</v>
      </c>
      <c r="B380" s="201" t="s">
        <v>607</v>
      </c>
      <c r="C380" s="201" t="s">
        <v>608</v>
      </c>
      <c r="D380" s="201" t="s">
        <v>503</v>
      </c>
      <c r="E380" s="203">
        <v>8.9046000000000003</v>
      </c>
      <c r="F380" s="204">
        <f t="shared" si="12"/>
        <v>7.8871567759078829</v>
      </c>
      <c r="G380" s="205"/>
    </row>
    <row r="381" spans="1:7" s="198" customFormat="1" ht="24.95" customHeight="1">
      <c r="A381" s="211" t="s">
        <v>232</v>
      </c>
      <c r="B381" s="201" t="s">
        <v>609</v>
      </c>
      <c r="C381" s="201" t="s">
        <v>610</v>
      </c>
      <c r="D381" s="201" t="s">
        <v>503</v>
      </c>
      <c r="E381" s="203">
        <v>7.5175000000000001</v>
      </c>
      <c r="F381" s="204">
        <f t="shared" si="12"/>
        <v>6.6585473870682019</v>
      </c>
      <c r="G381" s="205"/>
    </row>
    <row r="382" spans="1:7" s="198" customFormat="1" ht="24.95" customHeight="1">
      <c r="A382" s="211" t="s">
        <v>233</v>
      </c>
      <c r="B382" s="201" t="s">
        <v>611</v>
      </c>
      <c r="C382" s="201" t="s">
        <v>612</v>
      </c>
      <c r="D382" s="201" t="s">
        <v>503</v>
      </c>
      <c r="E382" s="203">
        <v>15.432700000000001</v>
      </c>
      <c r="F382" s="204">
        <f t="shared" si="12"/>
        <v>13.669353410097433</v>
      </c>
      <c r="G382" s="205"/>
    </row>
    <row r="383" spans="1:7" s="198" customFormat="1" ht="24.95" customHeight="1">
      <c r="A383" s="211" t="s">
        <v>234</v>
      </c>
      <c r="B383" s="201" t="s">
        <v>613</v>
      </c>
      <c r="C383" s="201" t="s">
        <v>614</v>
      </c>
      <c r="D383" s="201" t="s">
        <v>503</v>
      </c>
      <c r="E383" s="203">
        <v>25.5595</v>
      </c>
      <c r="F383" s="204">
        <f t="shared" si="12"/>
        <v>22.639061116031886</v>
      </c>
      <c r="G383" s="205"/>
    </row>
    <row r="384" spans="1:7" s="198" customFormat="1" ht="24.95" customHeight="1">
      <c r="A384" s="211" t="s">
        <v>235</v>
      </c>
      <c r="B384" s="201" t="s">
        <v>615</v>
      </c>
      <c r="C384" s="201" t="s">
        <v>616</v>
      </c>
      <c r="D384" s="201" t="s">
        <v>503</v>
      </c>
      <c r="E384" s="203">
        <v>17.556999999999999</v>
      </c>
      <c r="F384" s="204">
        <f t="shared" si="12"/>
        <v>15.550930026572187</v>
      </c>
      <c r="G384" s="205"/>
    </row>
    <row r="385" spans="1:7" s="198" customFormat="1" ht="24.95" customHeight="1">
      <c r="A385" s="211" t="s">
        <v>236</v>
      </c>
      <c r="B385" s="201" t="s">
        <v>617</v>
      </c>
      <c r="C385" s="201" t="s">
        <v>618</v>
      </c>
      <c r="D385" s="201" t="s">
        <v>503</v>
      </c>
      <c r="E385" s="203">
        <v>39.58</v>
      </c>
      <c r="F385" s="204">
        <f t="shared" si="12"/>
        <v>35.057573073516387</v>
      </c>
      <c r="G385" s="205"/>
    </row>
    <row r="386" spans="1:7" s="198" customFormat="1" ht="24.95" customHeight="1">
      <c r="A386" s="211" t="s">
        <v>238</v>
      </c>
      <c r="B386" s="201" t="s">
        <v>619</v>
      </c>
      <c r="C386" s="201" t="s">
        <v>620</v>
      </c>
      <c r="D386" s="201" t="s">
        <v>503</v>
      </c>
      <c r="E386" s="203">
        <v>28.518000000000001</v>
      </c>
      <c r="F386" s="204">
        <f t="shared" si="12"/>
        <v>25.259521700620017</v>
      </c>
      <c r="G386" s="205"/>
    </row>
    <row r="387" spans="1:7" s="198" customFormat="1" ht="24.95" customHeight="1">
      <c r="A387" s="211" t="s">
        <v>240</v>
      </c>
      <c r="B387" s="201" t="s">
        <v>621</v>
      </c>
      <c r="C387" s="201" t="s">
        <v>622</v>
      </c>
      <c r="D387" s="201" t="s">
        <v>503</v>
      </c>
      <c r="E387" s="203">
        <v>28.518000000000001</v>
      </c>
      <c r="F387" s="204">
        <f t="shared" ref="F387:F448" si="13">E387/1.129</f>
        <v>25.259521700620017</v>
      </c>
      <c r="G387" s="205"/>
    </row>
    <row r="388" spans="1:7" s="198" customFormat="1" ht="24.95" customHeight="1">
      <c r="A388" s="211" t="s">
        <v>243</v>
      </c>
      <c r="B388" s="201" t="s">
        <v>621</v>
      </c>
      <c r="C388" s="201" t="s">
        <v>623</v>
      </c>
      <c r="D388" s="201" t="s">
        <v>503</v>
      </c>
      <c r="E388" s="203">
        <v>25.317</v>
      </c>
      <c r="F388" s="204">
        <f t="shared" si="13"/>
        <v>22.424269264836138</v>
      </c>
      <c r="G388" s="205"/>
    </row>
    <row r="389" spans="1:7" s="198" customFormat="1" ht="24.95" customHeight="1">
      <c r="A389" s="211" t="s">
        <v>246</v>
      </c>
      <c r="B389" s="201" t="s">
        <v>621</v>
      </c>
      <c r="C389" s="201" t="s">
        <v>624</v>
      </c>
      <c r="D389" s="201" t="s">
        <v>503</v>
      </c>
      <c r="E389" s="203">
        <v>26.286999999999999</v>
      </c>
      <c r="F389" s="204">
        <f t="shared" si="13"/>
        <v>23.283436669619132</v>
      </c>
      <c r="G389" s="205"/>
    </row>
    <row r="390" spans="1:7" s="198" customFormat="1" ht="24.95" customHeight="1">
      <c r="A390" s="211" t="s">
        <v>248</v>
      </c>
      <c r="B390" s="201" t="s">
        <v>625</v>
      </c>
      <c r="C390" s="201" t="s">
        <v>626</v>
      </c>
      <c r="D390" s="201" t="s">
        <v>503</v>
      </c>
      <c r="E390" s="203">
        <v>28.692599999999999</v>
      </c>
      <c r="F390" s="204">
        <f t="shared" si="13"/>
        <v>25.414171833480957</v>
      </c>
      <c r="G390" s="205"/>
    </row>
    <row r="391" spans="1:7" s="198" customFormat="1" ht="24.95" customHeight="1">
      <c r="A391" s="211" t="s">
        <v>250</v>
      </c>
      <c r="B391" s="201" t="s">
        <v>625</v>
      </c>
      <c r="C391" s="201" t="s">
        <v>627</v>
      </c>
      <c r="D391" s="201" t="s">
        <v>503</v>
      </c>
      <c r="E391" s="203">
        <v>28.197900000000001</v>
      </c>
      <c r="F391" s="204">
        <f t="shared" si="13"/>
        <v>24.975996457041632</v>
      </c>
      <c r="G391" s="205"/>
    </row>
    <row r="392" spans="1:7" s="198" customFormat="1" ht="24.95" customHeight="1">
      <c r="A392" s="211" t="s">
        <v>252</v>
      </c>
      <c r="B392" s="201" t="s">
        <v>625</v>
      </c>
      <c r="C392" s="201" t="s">
        <v>628</v>
      </c>
      <c r="D392" s="201" t="s">
        <v>503</v>
      </c>
      <c r="E392" s="203">
        <v>28.450099999999999</v>
      </c>
      <c r="F392" s="204">
        <f t="shared" si="13"/>
        <v>25.199379982285208</v>
      </c>
      <c r="G392" s="205"/>
    </row>
    <row r="393" spans="1:7" s="198" customFormat="1" ht="24.95" customHeight="1">
      <c r="A393" s="211" t="s">
        <v>254</v>
      </c>
      <c r="B393" s="201" t="s">
        <v>625</v>
      </c>
      <c r="C393" s="201" t="s">
        <v>629</v>
      </c>
      <c r="D393" s="201" t="s">
        <v>503</v>
      </c>
      <c r="E393" s="203">
        <v>27.5092</v>
      </c>
      <c r="F393" s="204">
        <f t="shared" si="13"/>
        <v>24.365987599645702</v>
      </c>
      <c r="G393" s="205"/>
    </row>
    <row r="394" spans="1:7" s="198" customFormat="1" ht="24.95" customHeight="1">
      <c r="A394" s="211" t="s">
        <v>256</v>
      </c>
      <c r="B394" s="201" t="s">
        <v>630</v>
      </c>
      <c r="C394" s="201" t="s">
        <v>631</v>
      </c>
      <c r="D394" s="201" t="s">
        <v>503</v>
      </c>
      <c r="E394" s="203">
        <v>11.009499999999999</v>
      </c>
      <c r="F394" s="204">
        <f t="shared" si="13"/>
        <v>9.7515500442869794</v>
      </c>
      <c r="G394" s="205"/>
    </row>
    <row r="395" spans="1:7" s="198" customFormat="1" ht="24.95" customHeight="1">
      <c r="A395" s="211" t="s">
        <v>258</v>
      </c>
      <c r="B395" s="201" t="s">
        <v>632</v>
      </c>
      <c r="C395" s="201" t="s">
        <v>633</v>
      </c>
      <c r="D395" s="201" t="s">
        <v>503</v>
      </c>
      <c r="E395" s="203">
        <v>18.9344</v>
      </c>
      <c r="F395" s="204">
        <f t="shared" si="13"/>
        <v>16.77094774136404</v>
      </c>
      <c r="G395" s="205"/>
    </row>
    <row r="396" spans="1:7" s="198" customFormat="1" ht="24.95" customHeight="1">
      <c r="A396" s="211" t="s">
        <v>260</v>
      </c>
      <c r="B396" s="201" t="s">
        <v>632</v>
      </c>
      <c r="C396" s="201" t="s">
        <v>634</v>
      </c>
      <c r="D396" s="201" t="s">
        <v>503</v>
      </c>
      <c r="E396" s="203">
        <v>18.9344</v>
      </c>
      <c r="F396" s="204">
        <f t="shared" si="13"/>
        <v>16.77094774136404</v>
      </c>
      <c r="G396" s="205"/>
    </row>
    <row r="397" spans="1:7" s="198" customFormat="1" ht="24.95" customHeight="1">
      <c r="A397" s="211" t="s">
        <v>262</v>
      </c>
      <c r="B397" s="201" t="s">
        <v>635</v>
      </c>
      <c r="C397" s="201" t="s">
        <v>636</v>
      </c>
      <c r="D397" s="201" t="s">
        <v>503</v>
      </c>
      <c r="E397" s="203">
        <v>39.963999999999999</v>
      </c>
      <c r="F397" s="204">
        <f t="shared" si="13"/>
        <v>35.397697077059341</v>
      </c>
      <c r="G397" s="205"/>
    </row>
    <row r="398" spans="1:7" s="198" customFormat="1" ht="24.95" customHeight="1">
      <c r="A398" s="211" t="s">
        <v>264</v>
      </c>
      <c r="B398" s="201" t="s">
        <v>637</v>
      </c>
      <c r="C398" s="201" t="s">
        <v>638</v>
      </c>
      <c r="D398" s="201" t="s">
        <v>503</v>
      </c>
      <c r="E398" s="203">
        <v>25.704999999999998</v>
      </c>
      <c r="F398" s="204">
        <f t="shared" si="13"/>
        <v>22.767936226749335</v>
      </c>
      <c r="G398" s="205"/>
    </row>
    <row r="399" spans="1:7" s="198" customFormat="1" ht="24.95" customHeight="1">
      <c r="A399" s="211" t="s">
        <v>266</v>
      </c>
      <c r="B399" s="201" t="s">
        <v>639</v>
      </c>
      <c r="C399" s="201" t="s">
        <v>640</v>
      </c>
      <c r="D399" s="201" t="s">
        <v>503</v>
      </c>
      <c r="E399" s="203">
        <v>21.000499999999999</v>
      </c>
      <c r="F399" s="204">
        <f t="shared" si="13"/>
        <v>18.600974313551816</v>
      </c>
      <c r="G399" s="205"/>
    </row>
    <row r="400" spans="1:7" s="198" customFormat="1" ht="24.95" customHeight="1">
      <c r="A400" s="211" t="s">
        <v>641</v>
      </c>
      <c r="B400" s="201" t="s">
        <v>642</v>
      </c>
      <c r="C400" s="201" t="s">
        <v>643</v>
      </c>
      <c r="D400" s="201" t="s">
        <v>503</v>
      </c>
      <c r="E400" s="203">
        <v>9.8940000000000001</v>
      </c>
      <c r="F400" s="204">
        <f t="shared" si="13"/>
        <v>8.7635075287865369</v>
      </c>
      <c r="G400" s="205"/>
    </row>
    <row r="401" spans="1:7" s="198" customFormat="1" ht="24.95" customHeight="1">
      <c r="A401" s="211" t="s">
        <v>644</v>
      </c>
      <c r="B401" s="201" t="s">
        <v>645</v>
      </c>
      <c r="C401" s="201" t="s">
        <v>646</v>
      </c>
      <c r="D401" s="201" t="s">
        <v>503</v>
      </c>
      <c r="E401" s="203">
        <v>25.22</v>
      </c>
      <c r="F401" s="204">
        <f t="shared" si="13"/>
        <v>22.338352524357838</v>
      </c>
      <c r="G401" s="205"/>
    </row>
    <row r="402" spans="1:7" s="198" customFormat="1" ht="24.95" customHeight="1">
      <c r="A402" s="211" t="s">
        <v>647</v>
      </c>
      <c r="B402" s="201" t="s">
        <v>648</v>
      </c>
      <c r="C402" s="201" t="s">
        <v>649</v>
      </c>
      <c r="D402" s="201" t="s">
        <v>503</v>
      </c>
      <c r="E402" s="203">
        <v>7.9151999999999996</v>
      </c>
      <c r="F402" s="204">
        <f t="shared" si="13"/>
        <v>7.0108060230292288</v>
      </c>
      <c r="G402" s="205"/>
    </row>
    <row r="403" spans="1:7" s="198" customFormat="1" ht="24.95" customHeight="1">
      <c r="A403" s="211" t="s">
        <v>650</v>
      </c>
      <c r="B403" s="201" t="s">
        <v>651</v>
      </c>
      <c r="C403" s="201" t="s">
        <v>652</v>
      </c>
      <c r="D403" s="201" t="s">
        <v>503</v>
      </c>
      <c r="E403" s="203">
        <v>14.55</v>
      </c>
      <c r="F403" s="204">
        <f t="shared" si="13"/>
        <v>12.887511071744907</v>
      </c>
      <c r="G403" s="205"/>
    </row>
    <row r="404" spans="1:7" s="198" customFormat="1" ht="24.95" customHeight="1">
      <c r="A404" s="211" t="s">
        <v>653</v>
      </c>
      <c r="B404" s="201" t="s">
        <v>654</v>
      </c>
      <c r="C404" s="201"/>
      <c r="D404" s="201" t="s">
        <v>503</v>
      </c>
      <c r="E404" s="203">
        <v>27.703199999999999</v>
      </c>
      <c r="F404" s="204">
        <f t="shared" si="13"/>
        <v>24.537821080602303</v>
      </c>
      <c r="G404" s="205"/>
    </row>
    <row r="405" spans="1:7" s="198" customFormat="1" ht="24.95" customHeight="1">
      <c r="A405" s="211" t="s">
        <v>655</v>
      </c>
      <c r="B405" s="201" t="s">
        <v>656</v>
      </c>
      <c r="C405" s="201" t="s">
        <v>657</v>
      </c>
      <c r="D405" s="201" t="s">
        <v>658</v>
      </c>
      <c r="E405" s="201">
        <v>21</v>
      </c>
      <c r="F405" s="204">
        <f t="shared" si="13"/>
        <v>18.600531443755536</v>
      </c>
      <c r="G405" s="205"/>
    </row>
    <row r="406" spans="1:7" s="198" customFormat="1" ht="24.95" customHeight="1">
      <c r="A406" s="211" t="s">
        <v>659</v>
      </c>
      <c r="B406" s="201" t="s">
        <v>660</v>
      </c>
      <c r="C406" s="201" t="s">
        <v>661</v>
      </c>
      <c r="D406" s="201" t="s">
        <v>658</v>
      </c>
      <c r="E406" s="201">
        <v>3.8</v>
      </c>
      <c r="F406" s="204">
        <f t="shared" si="13"/>
        <v>3.3658104517271918</v>
      </c>
      <c r="G406" s="205"/>
    </row>
    <row r="407" spans="1:7" s="198" customFormat="1" ht="24.95" customHeight="1">
      <c r="A407" s="211" t="s">
        <v>662</v>
      </c>
      <c r="B407" s="201" t="s">
        <v>663</v>
      </c>
      <c r="C407" s="201" t="s">
        <v>664</v>
      </c>
      <c r="D407" s="201" t="s">
        <v>503</v>
      </c>
      <c r="E407" s="203">
        <v>7.1974</v>
      </c>
      <c r="F407" s="204">
        <f t="shared" si="13"/>
        <v>6.3750221434898142</v>
      </c>
      <c r="G407" s="205"/>
    </row>
    <row r="408" spans="1:7" s="198" customFormat="1" ht="24.95" customHeight="1">
      <c r="A408" s="211" t="s">
        <v>665</v>
      </c>
      <c r="B408" s="201" t="s">
        <v>666</v>
      </c>
      <c r="C408" s="201" t="s">
        <v>667</v>
      </c>
      <c r="D408" s="201" t="s">
        <v>503</v>
      </c>
      <c r="E408" s="203">
        <v>11.8437</v>
      </c>
      <c r="F408" s="204">
        <f t="shared" si="13"/>
        <v>10.490434012400355</v>
      </c>
      <c r="G408" s="205"/>
    </row>
    <row r="409" spans="1:7" s="198" customFormat="1" ht="24.95" customHeight="1">
      <c r="A409" s="211" t="s">
        <v>668</v>
      </c>
      <c r="B409" s="201" t="s">
        <v>669</v>
      </c>
      <c r="C409" s="201" t="s">
        <v>670</v>
      </c>
      <c r="D409" s="201" t="s">
        <v>503</v>
      </c>
      <c r="E409" s="203">
        <v>5.9363999999999999</v>
      </c>
      <c r="F409" s="204">
        <f t="shared" si="13"/>
        <v>5.2581045172719216</v>
      </c>
      <c r="G409" s="205"/>
    </row>
    <row r="410" spans="1:7" s="198" customFormat="1" ht="24.95" customHeight="1">
      <c r="A410" s="211" t="s">
        <v>671</v>
      </c>
      <c r="B410" s="201" t="s">
        <v>672</v>
      </c>
      <c r="C410" s="201" t="s">
        <v>673</v>
      </c>
      <c r="D410" s="201" t="s">
        <v>503</v>
      </c>
      <c r="E410" s="203">
        <v>8.9046000000000003</v>
      </c>
      <c r="F410" s="204">
        <f t="shared" si="13"/>
        <v>7.8871567759078829</v>
      </c>
      <c r="G410" s="205"/>
    </row>
    <row r="411" spans="1:7" s="198" customFormat="1" ht="24.95" customHeight="1">
      <c r="A411" s="211" t="s">
        <v>674</v>
      </c>
      <c r="B411" s="201" t="s">
        <v>675</v>
      </c>
      <c r="C411" s="201" t="s">
        <v>676</v>
      </c>
      <c r="D411" s="201" t="s">
        <v>503</v>
      </c>
      <c r="E411" s="203">
        <v>24.7835</v>
      </c>
      <c r="F411" s="204">
        <f t="shared" si="13"/>
        <v>21.951727192205492</v>
      </c>
      <c r="G411" s="205"/>
    </row>
    <row r="412" spans="1:7" s="198" customFormat="1" ht="24.95" customHeight="1">
      <c r="A412" s="211" t="s">
        <v>677</v>
      </c>
      <c r="B412" s="201" t="s">
        <v>678</v>
      </c>
      <c r="C412" s="201" t="s">
        <v>679</v>
      </c>
      <c r="D412" s="201" t="s">
        <v>503</v>
      </c>
      <c r="E412" s="203">
        <v>22.795000000000002</v>
      </c>
      <c r="F412" s="204">
        <f t="shared" si="13"/>
        <v>20.190434012400356</v>
      </c>
      <c r="G412" s="205"/>
    </row>
    <row r="413" spans="1:7" s="198" customFormat="1" ht="24.95" customHeight="1">
      <c r="A413" s="211" t="s">
        <v>680</v>
      </c>
      <c r="B413" s="201" t="s">
        <v>681</v>
      </c>
      <c r="C413" s="201" t="s">
        <v>682</v>
      </c>
      <c r="D413" s="201" t="s">
        <v>503</v>
      </c>
      <c r="E413" s="203">
        <v>16.839200000000002</v>
      </c>
      <c r="F413" s="204">
        <f t="shared" si="13"/>
        <v>14.915146147032774</v>
      </c>
      <c r="G413" s="205"/>
    </row>
    <row r="414" spans="1:7" s="198" customFormat="1" ht="24.95" customHeight="1">
      <c r="A414" s="211" t="s">
        <v>683</v>
      </c>
      <c r="B414" s="201" t="s">
        <v>684</v>
      </c>
      <c r="C414" s="201" t="s">
        <v>685</v>
      </c>
      <c r="D414" s="201" t="s">
        <v>503</v>
      </c>
      <c r="E414" s="203">
        <v>23.328499999999998</v>
      </c>
      <c r="F414" s="204">
        <f t="shared" si="13"/>
        <v>20.662976085030998</v>
      </c>
      <c r="G414" s="205"/>
    </row>
    <row r="415" spans="1:7" s="198" customFormat="1" ht="24.95" customHeight="1">
      <c r="A415" s="211" t="s">
        <v>686</v>
      </c>
      <c r="B415" s="201" t="s">
        <v>687</v>
      </c>
      <c r="C415" s="201" t="s">
        <v>688</v>
      </c>
      <c r="D415" s="201" t="s">
        <v>503</v>
      </c>
      <c r="E415" s="203">
        <v>14.744</v>
      </c>
      <c r="F415" s="204">
        <f t="shared" si="13"/>
        <v>13.059344552701505</v>
      </c>
      <c r="G415" s="205"/>
    </row>
    <row r="416" spans="1:7" s="198" customFormat="1" ht="24.95" customHeight="1">
      <c r="A416" s="211" t="s">
        <v>689</v>
      </c>
      <c r="B416" s="201" t="s">
        <v>690</v>
      </c>
      <c r="C416" s="201" t="s">
        <v>691</v>
      </c>
      <c r="D416" s="201" t="s">
        <v>503</v>
      </c>
      <c r="E416" s="203">
        <v>8.827</v>
      </c>
      <c r="F416" s="204">
        <f t="shared" si="13"/>
        <v>7.8184233835252437</v>
      </c>
      <c r="G416" s="205"/>
    </row>
    <row r="417" spans="1:7" s="198" customFormat="1" ht="24.95" customHeight="1">
      <c r="A417" s="211" t="s">
        <v>692</v>
      </c>
      <c r="B417" s="201" t="s">
        <v>693</v>
      </c>
      <c r="C417" s="201" t="s">
        <v>694</v>
      </c>
      <c r="D417" s="201" t="s">
        <v>503</v>
      </c>
      <c r="E417" s="203">
        <v>18.1875</v>
      </c>
      <c r="F417" s="204">
        <f t="shared" si="13"/>
        <v>16.109388839681134</v>
      </c>
      <c r="G417" s="205"/>
    </row>
    <row r="418" spans="1:7" s="198" customFormat="1" ht="24.95" customHeight="1">
      <c r="A418" s="211" t="s">
        <v>695</v>
      </c>
      <c r="B418" s="201" t="s">
        <v>696</v>
      </c>
      <c r="C418" s="201" t="s">
        <v>697</v>
      </c>
      <c r="D418" s="201" t="s">
        <v>503</v>
      </c>
      <c r="E418" s="203">
        <v>5.0925000000000002</v>
      </c>
      <c r="F418" s="204">
        <f t="shared" si="13"/>
        <v>4.5106288751107178</v>
      </c>
      <c r="G418" s="205"/>
    </row>
    <row r="419" spans="1:7" s="198" customFormat="1" ht="24.95" customHeight="1">
      <c r="A419" s="211" t="s">
        <v>698</v>
      </c>
      <c r="B419" s="201" t="s">
        <v>696</v>
      </c>
      <c r="C419" s="201" t="s">
        <v>699</v>
      </c>
      <c r="D419" s="201" t="s">
        <v>503</v>
      </c>
      <c r="E419" s="203">
        <v>5.0925000000000002</v>
      </c>
      <c r="F419" s="204">
        <f t="shared" si="13"/>
        <v>4.5106288751107178</v>
      </c>
      <c r="G419" s="205"/>
    </row>
    <row r="420" spans="1:7" s="198" customFormat="1" ht="24.95" customHeight="1">
      <c r="A420" s="211" t="s">
        <v>700</v>
      </c>
      <c r="B420" s="201" t="s">
        <v>701</v>
      </c>
      <c r="C420" s="201" t="s">
        <v>702</v>
      </c>
      <c r="D420" s="201" t="s">
        <v>503</v>
      </c>
      <c r="E420" s="203">
        <v>5.0925000000000002</v>
      </c>
      <c r="F420" s="204">
        <f t="shared" si="13"/>
        <v>4.5106288751107178</v>
      </c>
      <c r="G420" s="205"/>
    </row>
    <row r="421" spans="1:7" s="198" customFormat="1" ht="24.95" customHeight="1">
      <c r="A421" s="211" t="s">
        <v>703</v>
      </c>
      <c r="B421" s="201" t="s">
        <v>704</v>
      </c>
      <c r="C421" s="201" t="s">
        <v>705</v>
      </c>
      <c r="D421" s="201" t="s">
        <v>503</v>
      </c>
      <c r="E421" s="203">
        <v>5.0925000000000002</v>
      </c>
      <c r="F421" s="204">
        <f t="shared" si="13"/>
        <v>4.5106288751107178</v>
      </c>
      <c r="G421" s="205"/>
    </row>
    <row r="422" spans="1:7" s="198" customFormat="1" ht="24.95" customHeight="1">
      <c r="A422" s="211" t="s">
        <v>706</v>
      </c>
      <c r="B422" s="201" t="s">
        <v>707</v>
      </c>
      <c r="C422" s="201" t="s">
        <v>708</v>
      </c>
      <c r="D422" s="201" t="s">
        <v>503</v>
      </c>
      <c r="E422" s="203">
        <v>3.5598999999999998</v>
      </c>
      <c r="F422" s="204">
        <f t="shared" si="13"/>
        <v>3.1531443755535871</v>
      </c>
      <c r="G422" s="205"/>
    </row>
    <row r="423" spans="1:7" s="198" customFormat="1" ht="24.95" customHeight="1">
      <c r="A423" s="211" t="s">
        <v>709</v>
      </c>
      <c r="B423" s="201" t="s">
        <v>710</v>
      </c>
      <c r="C423" s="201"/>
      <c r="D423" s="201" t="s">
        <v>503</v>
      </c>
      <c r="E423" s="203">
        <v>3.6</v>
      </c>
      <c r="F423" s="204">
        <f t="shared" si="13"/>
        <v>3.188662533215235</v>
      </c>
      <c r="G423" s="205"/>
    </row>
    <row r="424" spans="1:7" s="198" customFormat="1" ht="24.95" customHeight="1">
      <c r="A424" s="211" t="s">
        <v>711</v>
      </c>
      <c r="B424" s="201" t="s">
        <v>712</v>
      </c>
      <c r="C424" s="201"/>
      <c r="D424" s="201" t="s">
        <v>503</v>
      </c>
      <c r="E424" s="203">
        <v>11.8728</v>
      </c>
      <c r="F424" s="204">
        <f t="shared" si="13"/>
        <v>10.516209034543843</v>
      </c>
      <c r="G424" s="205"/>
    </row>
    <row r="425" spans="1:7" s="198" customFormat="1" ht="24.95" customHeight="1">
      <c r="A425" s="211" t="s">
        <v>713</v>
      </c>
      <c r="B425" s="201" t="s">
        <v>714</v>
      </c>
      <c r="C425" s="201"/>
      <c r="D425" s="201" t="s">
        <v>503</v>
      </c>
      <c r="E425" s="203">
        <v>2.5026000000000002</v>
      </c>
      <c r="F425" s="204">
        <f t="shared" si="13"/>
        <v>2.2166519043401243</v>
      </c>
      <c r="G425" s="205"/>
    </row>
    <row r="426" spans="1:7" s="198" customFormat="1" ht="24.95" customHeight="1">
      <c r="A426" s="211" t="s">
        <v>715</v>
      </c>
      <c r="B426" s="201" t="s">
        <v>716</v>
      </c>
      <c r="C426" s="201" t="s">
        <v>717</v>
      </c>
      <c r="D426" s="201" t="s">
        <v>94</v>
      </c>
      <c r="E426" s="203">
        <v>26.19</v>
      </c>
      <c r="F426" s="204">
        <f t="shared" si="13"/>
        <v>23.197519929140835</v>
      </c>
      <c r="G426" s="205"/>
    </row>
    <row r="427" spans="1:7" s="198" customFormat="1" ht="24.95" customHeight="1">
      <c r="A427" s="211" t="s">
        <v>718</v>
      </c>
      <c r="B427" s="201" t="s">
        <v>716</v>
      </c>
      <c r="C427" s="201" t="s">
        <v>719</v>
      </c>
      <c r="D427" s="201" t="s">
        <v>94</v>
      </c>
      <c r="E427" s="203">
        <v>30.07</v>
      </c>
      <c r="F427" s="204">
        <f t="shared" si="13"/>
        <v>26.634189548272808</v>
      </c>
      <c r="G427" s="205"/>
    </row>
    <row r="428" spans="1:7" s="198" customFormat="1" ht="24.95" customHeight="1">
      <c r="A428" s="211" t="s">
        <v>720</v>
      </c>
      <c r="B428" s="201" t="s">
        <v>716</v>
      </c>
      <c r="C428" s="201" t="s">
        <v>721</v>
      </c>
      <c r="D428" s="201" t="s">
        <v>94</v>
      </c>
      <c r="E428" s="203">
        <v>25.704999999999998</v>
      </c>
      <c r="F428" s="204">
        <f t="shared" si="13"/>
        <v>22.767936226749335</v>
      </c>
      <c r="G428" s="205"/>
    </row>
    <row r="429" spans="1:7" s="198" customFormat="1" ht="24.95" customHeight="1">
      <c r="A429" s="211" t="s">
        <v>722</v>
      </c>
      <c r="B429" s="201" t="s">
        <v>716</v>
      </c>
      <c r="C429" s="201" t="s">
        <v>723</v>
      </c>
      <c r="D429" s="201" t="s">
        <v>94</v>
      </c>
      <c r="E429" s="203">
        <v>29.585000000000001</v>
      </c>
      <c r="F429" s="204">
        <f t="shared" si="13"/>
        <v>26.204605845881311</v>
      </c>
      <c r="G429" s="205"/>
    </row>
    <row r="430" spans="1:7" s="198" customFormat="1" ht="24.95" customHeight="1">
      <c r="A430" s="211" t="s">
        <v>724</v>
      </c>
      <c r="B430" s="201" t="s">
        <v>725</v>
      </c>
      <c r="C430" s="201" t="s">
        <v>723</v>
      </c>
      <c r="D430" s="201" t="s">
        <v>94</v>
      </c>
      <c r="E430" s="203">
        <v>84.5</v>
      </c>
      <c r="F430" s="204">
        <f t="shared" si="13"/>
        <v>74.844995571302036</v>
      </c>
      <c r="G430" s="205"/>
    </row>
    <row r="431" spans="1:7" s="198" customFormat="1" ht="24.95" customHeight="1">
      <c r="A431" s="184" t="s">
        <v>726</v>
      </c>
      <c r="B431" s="201" t="s">
        <v>725</v>
      </c>
      <c r="C431" s="201" t="s">
        <v>727</v>
      </c>
      <c r="D431" s="201" t="s">
        <v>94</v>
      </c>
      <c r="E431" s="203">
        <v>105</v>
      </c>
      <c r="F431" s="204">
        <f t="shared" si="13"/>
        <v>93.002657218777685</v>
      </c>
      <c r="G431" s="205"/>
    </row>
    <row r="432" spans="1:7" s="198" customFormat="1" ht="24.95" customHeight="1">
      <c r="A432" s="184" t="s">
        <v>728</v>
      </c>
      <c r="B432" s="201" t="s">
        <v>729</v>
      </c>
      <c r="C432" s="201" t="s">
        <v>730</v>
      </c>
      <c r="D432" s="201" t="s">
        <v>94</v>
      </c>
      <c r="E432" s="203">
        <v>60</v>
      </c>
      <c r="F432" s="203">
        <f t="shared" si="13"/>
        <v>53.144375553587246</v>
      </c>
      <c r="G432" s="205"/>
    </row>
    <row r="433" spans="1:7" s="198" customFormat="1" ht="24.95" customHeight="1">
      <c r="A433" s="184" t="s">
        <v>731</v>
      </c>
      <c r="B433" s="201" t="s">
        <v>732</v>
      </c>
      <c r="C433" s="201" t="s">
        <v>733</v>
      </c>
      <c r="D433" s="201" t="s">
        <v>94</v>
      </c>
      <c r="E433" s="203">
        <v>83</v>
      </c>
      <c r="F433" s="203">
        <f t="shared" si="13"/>
        <v>73.516386182462355</v>
      </c>
      <c r="G433" s="216"/>
    </row>
    <row r="434" spans="1:7" s="198" customFormat="1" ht="24.95" customHeight="1">
      <c r="A434" s="184" t="s">
        <v>734</v>
      </c>
      <c r="B434" s="201" t="s">
        <v>735</v>
      </c>
      <c r="C434" s="201" t="s">
        <v>736</v>
      </c>
      <c r="D434" s="201" t="s">
        <v>94</v>
      </c>
      <c r="E434" s="203">
        <v>73</v>
      </c>
      <c r="F434" s="203">
        <f t="shared" si="13"/>
        <v>64.658990256864485</v>
      </c>
      <c r="G434" s="216"/>
    </row>
    <row r="435" spans="1:7" s="198" customFormat="1" ht="24.95" customHeight="1">
      <c r="A435" s="211" t="s">
        <v>737</v>
      </c>
      <c r="B435" s="201" t="s">
        <v>738</v>
      </c>
      <c r="C435" s="201" t="s">
        <v>739</v>
      </c>
      <c r="D435" s="201" t="s">
        <v>94</v>
      </c>
      <c r="E435" s="203">
        <v>62</v>
      </c>
      <c r="F435" s="203">
        <f t="shared" si="13"/>
        <v>54.91585473870682</v>
      </c>
      <c r="G435" s="216"/>
    </row>
    <row r="436" spans="1:7" s="198" customFormat="1" ht="24.95" customHeight="1">
      <c r="A436" s="217" t="s">
        <v>740</v>
      </c>
      <c r="B436" s="201" t="s">
        <v>741</v>
      </c>
      <c r="C436" s="201" t="s">
        <v>742</v>
      </c>
      <c r="D436" s="201" t="s">
        <v>94</v>
      </c>
      <c r="E436" s="203">
        <v>90</v>
      </c>
      <c r="F436" s="203">
        <f t="shared" si="13"/>
        <v>79.716563330380865</v>
      </c>
      <c r="G436" s="216"/>
    </row>
    <row r="437" spans="1:7" s="198" customFormat="1" ht="24.95" customHeight="1">
      <c r="A437" s="217" t="s">
        <v>743</v>
      </c>
      <c r="B437" s="201" t="s">
        <v>744</v>
      </c>
      <c r="C437" s="201" t="s">
        <v>745</v>
      </c>
      <c r="D437" s="201" t="s">
        <v>94</v>
      </c>
      <c r="E437" s="203">
        <v>105</v>
      </c>
      <c r="F437" s="203">
        <f t="shared" si="13"/>
        <v>93.002657218777685</v>
      </c>
      <c r="G437" s="216"/>
    </row>
    <row r="438" spans="1:7" s="198" customFormat="1" ht="24.95" customHeight="1">
      <c r="A438" s="217" t="s">
        <v>746</v>
      </c>
      <c r="B438" s="201" t="s">
        <v>747</v>
      </c>
      <c r="C438" s="201" t="s">
        <v>748</v>
      </c>
      <c r="D438" s="201" t="s">
        <v>94</v>
      </c>
      <c r="E438" s="203">
        <v>106</v>
      </c>
      <c r="F438" s="203">
        <f t="shared" si="13"/>
        <v>93.888396811337472</v>
      </c>
      <c r="G438" s="216"/>
    </row>
    <row r="439" spans="1:7" s="198" customFormat="1" ht="24.95" customHeight="1">
      <c r="A439" s="217" t="s">
        <v>749</v>
      </c>
      <c r="B439" s="201" t="s">
        <v>750</v>
      </c>
      <c r="C439" s="201" t="s">
        <v>751</v>
      </c>
      <c r="D439" s="201" t="s">
        <v>94</v>
      </c>
      <c r="E439" s="203">
        <v>93</v>
      </c>
      <c r="F439" s="203">
        <f t="shared" si="13"/>
        <v>82.373782108060226</v>
      </c>
      <c r="G439" s="216"/>
    </row>
    <row r="440" spans="1:7" s="198" customFormat="1" ht="24.95" customHeight="1">
      <c r="A440" s="217" t="s">
        <v>752</v>
      </c>
      <c r="B440" s="201" t="s">
        <v>753</v>
      </c>
      <c r="C440" s="201"/>
      <c r="D440" s="201" t="s">
        <v>503</v>
      </c>
      <c r="E440" s="203">
        <v>21.5</v>
      </c>
      <c r="F440" s="203">
        <f t="shared" si="13"/>
        <v>19.043401240035429</v>
      </c>
      <c r="G440" s="216"/>
    </row>
    <row r="441" spans="1:7" s="198" customFormat="1" ht="24.95" customHeight="1">
      <c r="A441" s="217" t="s">
        <v>754</v>
      </c>
      <c r="B441" s="201" t="s">
        <v>755</v>
      </c>
      <c r="C441" s="201" t="s">
        <v>756</v>
      </c>
      <c r="D441" s="201" t="s">
        <v>503</v>
      </c>
      <c r="E441" s="203">
        <v>23.28</v>
      </c>
      <c r="F441" s="203">
        <f t="shared" si="13"/>
        <v>20.620017714791853</v>
      </c>
      <c r="G441" s="216"/>
    </row>
    <row r="442" spans="1:7" s="198" customFormat="1" ht="24.95" customHeight="1">
      <c r="A442" s="217" t="s">
        <v>757</v>
      </c>
      <c r="B442" s="201" t="s">
        <v>758</v>
      </c>
      <c r="C442" s="201" t="s">
        <v>759</v>
      </c>
      <c r="D442" s="201" t="s">
        <v>503</v>
      </c>
      <c r="E442" s="203">
        <v>17.8</v>
      </c>
      <c r="F442" s="203">
        <f t="shared" si="13"/>
        <v>15.766164747564217</v>
      </c>
      <c r="G442" s="216"/>
    </row>
    <row r="443" spans="1:7" s="198" customFormat="1" ht="24.95" customHeight="1">
      <c r="A443" s="217" t="s">
        <v>760</v>
      </c>
      <c r="B443" s="201" t="s">
        <v>761</v>
      </c>
      <c r="C443" s="201"/>
      <c r="D443" s="201" t="s">
        <v>503</v>
      </c>
      <c r="E443" s="203">
        <v>2.95</v>
      </c>
      <c r="F443" s="203">
        <f t="shared" si="13"/>
        <v>2.6129317980513731</v>
      </c>
      <c r="G443" s="216"/>
    </row>
    <row r="444" spans="1:7" s="198" customFormat="1" ht="24.95" customHeight="1">
      <c r="A444" s="217" t="s">
        <v>762</v>
      </c>
      <c r="B444" s="201" t="s">
        <v>763</v>
      </c>
      <c r="C444" s="201"/>
      <c r="D444" s="201" t="s">
        <v>503</v>
      </c>
      <c r="E444" s="203">
        <v>2.85</v>
      </c>
      <c r="F444" s="203">
        <f t="shared" si="13"/>
        <v>2.5243578387953942</v>
      </c>
      <c r="G444" s="216"/>
    </row>
    <row r="445" spans="1:7" s="198" customFormat="1" ht="24.95" customHeight="1">
      <c r="A445" s="217" t="s">
        <v>764</v>
      </c>
      <c r="B445" s="201" t="s">
        <v>765</v>
      </c>
      <c r="C445" s="201"/>
      <c r="D445" s="201" t="s">
        <v>503</v>
      </c>
      <c r="E445" s="203">
        <v>1.65</v>
      </c>
      <c r="F445" s="203">
        <f t="shared" si="13"/>
        <v>1.4614703277236492</v>
      </c>
      <c r="G445" s="216"/>
    </row>
    <row r="446" spans="1:7" s="198" customFormat="1" ht="24.95" customHeight="1">
      <c r="A446" s="217" t="s">
        <v>766</v>
      </c>
      <c r="B446" s="201" t="s">
        <v>767</v>
      </c>
      <c r="C446" s="201"/>
      <c r="D446" s="201" t="s">
        <v>503</v>
      </c>
      <c r="E446" s="203">
        <v>22.31</v>
      </c>
      <c r="F446" s="203">
        <f t="shared" si="13"/>
        <v>19.760850310008856</v>
      </c>
      <c r="G446" s="216"/>
    </row>
    <row r="447" spans="1:7" s="198" customFormat="1" ht="24.95" customHeight="1">
      <c r="A447" s="217" t="s">
        <v>768</v>
      </c>
      <c r="B447" s="201" t="s">
        <v>769</v>
      </c>
      <c r="C447" s="201"/>
      <c r="D447" s="201" t="s">
        <v>503</v>
      </c>
      <c r="E447" s="203">
        <v>22.5</v>
      </c>
      <c r="F447" s="203">
        <f t="shared" si="13"/>
        <v>19.929140832595216</v>
      </c>
      <c r="G447" s="216"/>
    </row>
    <row r="448" spans="1:7" s="198" customFormat="1" ht="24.95" customHeight="1">
      <c r="A448" s="217" t="s">
        <v>770</v>
      </c>
      <c r="B448" s="201" t="s">
        <v>771</v>
      </c>
      <c r="C448" s="201"/>
      <c r="D448" s="86" t="s">
        <v>62</v>
      </c>
      <c r="E448" s="203">
        <v>582</v>
      </c>
      <c r="F448" s="204">
        <f t="shared" si="13"/>
        <v>515.5004428697963</v>
      </c>
      <c r="G448" s="216"/>
    </row>
    <row r="449" spans="1:7" s="198" customFormat="1" ht="24.95" customHeight="1">
      <c r="A449" s="234" t="s">
        <v>772</v>
      </c>
      <c r="B449" s="237"/>
      <c r="C449" s="237"/>
      <c r="D449" s="237"/>
      <c r="E449" s="237"/>
      <c r="F449" s="237"/>
      <c r="G449" s="238"/>
    </row>
    <row r="450" spans="1:7" s="198" customFormat="1" ht="24.95" customHeight="1">
      <c r="A450" s="212" t="s">
        <v>60</v>
      </c>
      <c r="B450" s="204" t="s">
        <v>773</v>
      </c>
      <c r="C450" s="204" t="s">
        <v>774</v>
      </c>
      <c r="D450" s="204" t="s">
        <v>503</v>
      </c>
      <c r="E450" s="203">
        <v>12.01</v>
      </c>
      <c r="F450" s="203">
        <f t="shared" ref="F450:F455" si="14">E450/1.13</f>
        <v>10.628318584070797</v>
      </c>
      <c r="G450" s="205"/>
    </row>
    <row r="451" spans="1:7" s="198" customFormat="1" ht="24.95" customHeight="1">
      <c r="A451" s="212" t="s">
        <v>63</v>
      </c>
      <c r="B451" s="204" t="s">
        <v>775</v>
      </c>
      <c r="C451" s="204" t="s">
        <v>776</v>
      </c>
      <c r="D451" s="204" t="s">
        <v>503</v>
      </c>
      <c r="E451" s="203">
        <v>10.029999999999999</v>
      </c>
      <c r="F451" s="203">
        <f t="shared" si="14"/>
        <v>8.8761061946902657</v>
      </c>
      <c r="G451" s="205"/>
    </row>
    <row r="452" spans="1:7" s="198" customFormat="1" ht="24.95" customHeight="1">
      <c r="A452" s="212" t="s">
        <v>66</v>
      </c>
      <c r="B452" s="204" t="s">
        <v>777</v>
      </c>
      <c r="C452" s="207" t="s">
        <v>778</v>
      </c>
      <c r="D452" s="207" t="s">
        <v>385</v>
      </c>
      <c r="E452" s="203" t="s">
        <v>184</v>
      </c>
      <c r="F452" s="203">
        <f t="shared" si="14"/>
        <v>40.707964601769916</v>
      </c>
      <c r="G452" s="28"/>
    </row>
    <row r="453" spans="1:7" s="198" customFormat="1" ht="24.95" customHeight="1">
      <c r="A453" s="212" t="s">
        <v>69</v>
      </c>
      <c r="B453" s="204" t="s">
        <v>779</v>
      </c>
      <c r="C453" s="207" t="s">
        <v>778</v>
      </c>
      <c r="D453" s="207" t="s">
        <v>385</v>
      </c>
      <c r="E453" s="203" t="s">
        <v>175</v>
      </c>
      <c r="F453" s="203">
        <f t="shared" si="14"/>
        <v>36.283185840707965</v>
      </c>
      <c r="G453" s="28"/>
    </row>
    <row r="454" spans="1:7" s="198" customFormat="1" ht="24.95" customHeight="1">
      <c r="A454" s="212" t="s">
        <v>69</v>
      </c>
      <c r="B454" s="204" t="s">
        <v>780</v>
      </c>
      <c r="C454" s="207" t="s">
        <v>781</v>
      </c>
      <c r="D454" s="207" t="s">
        <v>385</v>
      </c>
      <c r="E454" s="203" t="s">
        <v>168</v>
      </c>
      <c r="F454" s="203">
        <f t="shared" si="14"/>
        <v>33.628318584070797</v>
      </c>
      <c r="G454" s="28"/>
    </row>
    <row r="455" spans="1:7" s="198" customFormat="1" ht="24.95" customHeight="1">
      <c r="A455" s="212" t="s">
        <v>71</v>
      </c>
      <c r="B455" s="207" t="s">
        <v>782</v>
      </c>
      <c r="C455" s="207" t="s">
        <v>783</v>
      </c>
      <c r="D455" s="207" t="s">
        <v>385</v>
      </c>
      <c r="E455" s="203" t="s">
        <v>125</v>
      </c>
      <c r="F455" s="203">
        <f t="shared" si="14"/>
        <v>15.929203539823011</v>
      </c>
      <c r="G455" s="28"/>
    </row>
    <row r="456" spans="1:7" s="198" customFormat="1" ht="24.95" customHeight="1">
      <c r="A456" s="234" t="s">
        <v>784</v>
      </c>
      <c r="B456" s="235"/>
      <c r="C456" s="235"/>
      <c r="D456" s="235"/>
      <c r="E456" s="235"/>
      <c r="F456" s="235"/>
      <c r="G456" s="236"/>
    </row>
    <row r="457" spans="1:7" s="198" customFormat="1" ht="24.95" customHeight="1">
      <c r="A457" s="212" t="s">
        <v>60</v>
      </c>
      <c r="B457" s="201" t="s">
        <v>785</v>
      </c>
      <c r="C457" s="201"/>
      <c r="D457" s="201" t="s">
        <v>503</v>
      </c>
      <c r="E457" s="203">
        <v>1.5035000000000001</v>
      </c>
      <c r="F457" s="203">
        <f t="shared" ref="F457:F471" si="15">E457/1.129</f>
        <v>1.3317094774136404</v>
      </c>
      <c r="G457" s="205"/>
    </row>
    <row r="458" spans="1:7" s="198" customFormat="1" ht="24.95" customHeight="1">
      <c r="A458" s="212" t="s">
        <v>63</v>
      </c>
      <c r="B458" s="201" t="s">
        <v>786</v>
      </c>
      <c r="C458" s="201" t="s">
        <v>787</v>
      </c>
      <c r="D458" s="203" t="s">
        <v>94</v>
      </c>
      <c r="E458" s="203">
        <v>15</v>
      </c>
      <c r="F458" s="203">
        <f t="shared" si="15"/>
        <v>13.286093888396811</v>
      </c>
      <c r="G458" s="205"/>
    </row>
    <row r="459" spans="1:7" s="198" customFormat="1" ht="24.95" customHeight="1">
      <c r="A459" s="212" t="s">
        <v>66</v>
      </c>
      <c r="B459" s="201" t="s">
        <v>788</v>
      </c>
      <c r="C459" s="201" t="s">
        <v>789</v>
      </c>
      <c r="D459" s="203" t="s">
        <v>94</v>
      </c>
      <c r="E459" s="203">
        <v>16</v>
      </c>
      <c r="F459" s="203">
        <f t="shared" si="15"/>
        <v>14.171833480956598</v>
      </c>
      <c r="G459" s="205"/>
    </row>
    <row r="460" spans="1:7" s="198" customFormat="1" ht="24.95" customHeight="1">
      <c r="A460" s="212" t="s">
        <v>69</v>
      </c>
      <c r="B460" s="175" t="s">
        <v>790</v>
      </c>
      <c r="C460" s="175" t="s">
        <v>791</v>
      </c>
      <c r="D460" s="175" t="s">
        <v>62</v>
      </c>
      <c r="E460" s="203">
        <v>1920</v>
      </c>
      <c r="F460" s="203">
        <f t="shared" si="15"/>
        <v>1700.6200177147919</v>
      </c>
      <c r="G460" s="205"/>
    </row>
    <row r="461" spans="1:7" s="198" customFormat="1" ht="24.95" customHeight="1">
      <c r="A461" s="212" t="s">
        <v>71</v>
      </c>
      <c r="B461" s="175" t="s">
        <v>792</v>
      </c>
      <c r="C461" s="175"/>
      <c r="D461" s="175" t="s">
        <v>62</v>
      </c>
      <c r="E461" s="203">
        <v>1250</v>
      </c>
      <c r="F461" s="203">
        <f t="shared" si="15"/>
        <v>1107.1744906997342</v>
      </c>
      <c r="G461" s="205"/>
    </row>
    <row r="462" spans="1:7" s="198" customFormat="1" ht="24.95" customHeight="1">
      <c r="A462" s="212" t="s">
        <v>73</v>
      </c>
      <c r="B462" s="201" t="s">
        <v>793</v>
      </c>
      <c r="C462" s="201" t="s">
        <v>794</v>
      </c>
      <c r="D462" s="203" t="s">
        <v>356</v>
      </c>
      <c r="E462" s="203">
        <v>75</v>
      </c>
      <c r="F462" s="203">
        <f t="shared" si="15"/>
        <v>66.430469441984059</v>
      </c>
      <c r="G462" s="205"/>
    </row>
    <row r="463" spans="1:7" s="198" customFormat="1" ht="24.95" customHeight="1">
      <c r="A463" s="212" t="s">
        <v>56</v>
      </c>
      <c r="B463" s="201" t="s">
        <v>793</v>
      </c>
      <c r="C463" s="201" t="s">
        <v>795</v>
      </c>
      <c r="D463" s="203" t="s">
        <v>356</v>
      </c>
      <c r="E463" s="203">
        <v>88</v>
      </c>
      <c r="F463" s="203">
        <f t="shared" si="15"/>
        <v>77.945084145261291</v>
      </c>
      <c r="G463" s="205"/>
    </row>
    <row r="464" spans="1:7" s="198" customFormat="1" ht="24.95" customHeight="1">
      <c r="A464" s="212" t="s">
        <v>76</v>
      </c>
      <c r="B464" s="201" t="s">
        <v>793</v>
      </c>
      <c r="C464" s="201" t="s">
        <v>796</v>
      </c>
      <c r="D464" s="203" t="s">
        <v>356</v>
      </c>
      <c r="E464" s="203">
        <v>96</v>
      </c>
      <c r="F464" s="203">
        <f t="shared" si="15"/>
        <v>85.031000885739587</v>
      </c>
      <c r="G464" s="205"/>
    </row>
    <row r="465" spans="1:7" s="198" customFormat="1" ht="24.95" customHeight="1">
      <c r="A465" s="212" t="s">
        <v>78</v>
      </c>
      <c r="B465" s="201" t="s">
        <v>793</v>
      </c>
      <c r="C465" s="201" t="s">
        <v>797</v>
      </c>
      <c r="D465" s="203" t="s">
        <v>356</v>
      </c>
      <c r="E465" s="203">
        <v>110</v>
      </c>
      <c r="F465" s="203">
        <f t="shared" si="15"/>
        <v>97.43135518157662</v>
      </c>
      <c r="G465" s="205"/>
    </row>
    <row r="466" spans="1:7" s="198" customFormat="1" ht="24.95" customHeight="1">
      <c r="A466" s="212" t="s">
        <v>95</v>
      </c>
      <c r="B466" s="201" t="s">
        <v>798</v>
      </c>
      <c r="C466" s="201" t="s">
        <v>799</v>
      </c>
      <c r="D466" s="203" t="s">
        <v>62</v>
      </c>
      <c r="E466" s="203">
        <v>830</v>
      </c>
      <c r="F466" s="203">
        <f t="shared" si="15"/>
        <v>735.16386182462361</v>
      </c>
      <c r="G466" s="205"/>
    </row>
    <row r="467" spans="1:7" s="198" customFormat="1" ht="24.95" customHeight="1">
      <c r="A467" s="212" t="s">
        <v>97</v>
      </c>
      <c r="B467" s="201" t="s">
        <v>800</v>
      </c>
      <c r="C467" s="201" t="s">
        <v>801</v>
      </c>
      <c r="D467" s="201" t="s">
        <v>503</v>
      </c>
      <c r="E467" s="203">
        <v>4.5</v>
      </c>
      <c r="F467" s="203">
        <f t="shared" si="15"/>
        <v>3.9858281665190436</v>
      </c>
      <c r="G467" s="205"/>
    </row>
    <row r="468" spans="1:7" s="198" customFormat="1" ht="24.95" customHeight="1">
      <c r="A468" s="212" t="s">
        <v>113</v>
      </c>
      <c r="B468" s="201" t="s">
        <v>802</v>
      </c>
      <c r="C468" s="201" t="s">
        <v>803</v>
      </c>
      <c r="D468" s="203" t="s">
        <v>94</v>
      </c>
      <c r="E468" s="203">
        <v>155</v>
      </c>
      <c r="F468" s="203">
        <f t="shared" si="15"/>
        <v>137.28963684676705</v>
      </c>
      <c r="G468" s="205"/>
    </row>
    <row r="469" spans="1:7" s="198" customFormat="1" ht="24.95" customHeight="1">
      <c r="A469" s="212" t="s">
        <v>115</v>
      </c>
      <c r="B469" s="201" t="s">
        <v>804</v>
      </c>
      <c r="C469" s="201" t="s">
        <v>805</v>
      </c>
      <c r="D469" s="203" t="s">
        <v>94</v>
      </c>
      <c r="E469" s="203">
        <v>13.5</v>
      </c>
      <c r="F469" s="203">
        <f t="shared" si="15"/>
        <v>11.957484499557131</v>
      </c>
      <c r="G469" s="205"/>
    </row>
    <row r="470" spans="1:7" s="198" customFormat="1" ht="24.95" customHeight="1">
      <c r="A470" s="212" t="s">
        <v>117</v>
      </c>
      <c r="B470" s="201" t="s">
        <v>806</v>
      </c>
      <c r="C470" s="201" t="s">
        <v>807</v>
      </c>
      <c r="D470" s="203" t="s">
        <v>94</v>
      </c>
      <c r="E470" s="203">
        <v>8.8000000000000007</v>
      </c>
      <c r="F470" s="203">
        <f t="shared" si="15"/>
        <v>7.7945084145261303</v>
      </c>
      <c r="G470" s="205"/>
    </row>
    <row r="471" spans="1:7" s="198" customFormat="1" ht="24.95" customHeight="1">
      <c r="A471" s="212" t="s">
        <v>119</v>
      </c>
      <c r="B471" s="218" t="s">
        <v>808</v>
      </c>
      <c r="C471" s="201"/>
      <c r="D471" s="203" t="s">
        <v>94</v>
      </c>
      <c r="E471" s="203">
        <v>4.2</v>
      </c>
      <c r="F471" s="203">
        <f t="shared" si="15"/>
        <v>3.7201062887511074</v>
      </c>
      <c r="G471" s="205"/>
    </row>
    <row r="472" spans="1:7" s="198" customFormat="1" ht="24.95" customHeight="1">
      <c r="A472" s="212" t="s">
        <v>121</v>
      </c>
      <c r="B472" s="201" t="s">
        <v>809</v>
      </c>
      <c r="C472" s="201" t="s">
        <v>810</v>
      </c>
      <c r="D472" s="203" t="s">
        <v>811</v>
      </c>
      <c r="E472" s="203">
        <v>3.9</v>
      </c>
      <c r="F472" s="203">
        <f>E472/1.128</f>
        <v>3.4574468085106385</v>
      </c>
      <c r="G472" s="205"/>
    </row>
    <row r="473" spans="1:7" s="198" customFormat="1" ht="24.95" customHeight="1">
      <c r="A473" s="212" t="s">
        <v>123</v>
      </c>
      <c r="B473" s="201" t="s">
        <v>812</v>
      </c>
      <c r="C473" s="201"/>
      <c r="D473" s="203" t="s">
        <v>62</v>
      </c>
      <c r="E473" s="203">
        <v>1350</v>
      </c>
      <c r="F473" s="203">
        <f>E473/1.128</f>
        <v>1196.808510638298</v>
      </c>
      <c r="G473" s="205"/>
    </row>
    <row r="474" spans="1:7" s="198" customFormat="1" ht="24.95" customHeight="1">
      <c r="A474" s="212" t="s">
        <v>125</v>
      </c>
      <c r="B474" s="201" t="s">
        <v>813</v>
      </c>
      <c r="C474" s="201"/>
      <c r="D474" s="203" t="s">
        <v>62</v>
      </c>
      <c r="E474" s="203">
        <v>275</v>
      </c>
      <c r="F474" s="203">
        <f>E474/1.128</f>
        <v>243.79432624113477</v>
      </c>
      <c r="G474" s="205"/>
    </row>
    <row r="475" spans="1:7" s="198" customFormat="1" ht="27.75" customHeight="1">
      <c r="A475" s="212" t="s">
        <v>127</v>
      </c>
      <c r="B475" s="201" t="s">
        <v>814</v>
      </c>
      <c r="C475" s="201" t="s">
        <v>815</v>
      </c>
      <c r="D475" s="203" t="s">
        <v>62</v>
      </c>
      <c r="E475" s="203">
        <v>1900</v>
      </c>
      <c r="F475" s="203">
        <f>E475/1.128</f>
        <v>1684.3971631205675</v>
      </c>
      <c r="G475" s="205"/>
    </row>
    <row r="476" spans="1:7" s="198" customFormat="1" ht="27.75" customHeight="1">
      <c r="A476" s="212" t="s">
        <v>130</v>
      </c>
      <c r="B476" s="175" t="s">
        <v>816</v>
      </c>
      <c r="C476" s="175" t="s">
        <v>817</v>
      </c>
      <c r="D476" s="175" t="s">
        <v>94</v>
      </c>
      <c r="E476" s="203">
        <v>152</v>
      </c>
      <c r="F476" s="203">
        <f>E476/1.129</f>
        <v>134.63241806908769</v>
      </c>
      <c r="G476" s="205"/>
    </row>
    <row r="477" spans="1:7" s="198" customFormat="1" ht="27.75" customHeight="1">
      <c r="A477" s="212" t="s">
        <v>132</v>
      </c>
      <c r="B477" s="201" t="s">
        <v>818</v>
      </c>
      <c r="C477" s="201" t="s">
        <v>819</v>
      </c>
      <c r="D477" s="203" t="s">
        <v>62</v>
      </c>
      <c r="E477" s="203">
        <v>830</v>
      </c>
      <c r="F477" s="203">
        <f>E477/1.03</f>
        <v>805.82524271844659</v>
      </c>
      <c r="G477" s="205"/>
    </row>
    <row r="478" spans="1:7" s="198" customFormat="1" ht="24.95" customHeight="1">
      <c r="A478" s="212" t="s">
        <v>135</v>
      </c>
      <c r="B478" s="201" t="s">
        <v>818</v>
      </c>
      <c r="C478" s="201" t="s">
        <v>820</v>
      </c>
      <c r="D478" s="203" t="s">
        <v>62</v>
      </c>
      <c r="E478" s="203">
        <v>1173</v>
      </c>
      <c r="F478" s="203">
        <f>E478/1.03</f>
        <v>1138.8349514563106</v>
      </c>
      <c r="G478" s="205"/>
    </row>
    <row r="479" spans="1:7" s="198" customFormat="1" ht="24.95" customHeight="1">
      <c r="A479" s="212" t="s">
        <v>137</v>
      </c>
      <c r="B479" s="201" t="s">
        <v>818</v>
      </c>
      <c r="C479" s="201" t="s">
        <v>821</v>
      </c>
      <c r="D479" s="203" t="s">
        <v>62</v>
      </c>
      <c r="E479" s="203">
        <v>1263</v>
      </c>
      <c r="F479" s="203">
        <f>E479/1.03</f>
        <v>1226.2135922330096</v>
      </c>
      <c r="G479" s="205"/>
    </row>
    <row r="480" spans="1:7" s="198" customFormat="1" ht="24.95" customHeight="1">
      <c r="A480" s="219" t="s">
        <v>139</v>
      </c>
      <c r="B480" s="201" t="s">
        <v>822</v>
      </c>
      <c r="C480" s="201" t="s">
        <v>823</v>
      </c>
      <c r="D480" s="201" t="s">
        <v>356</v>
      </c>
      <c r="E480" s="203">
        <v>81</v>
      </c>
      <c r="F480" s="203">
        <f>E480/1.129</f>
        <v>71.744906997342781</v>
      </c>
      <c r="G480" s="205"/>
    </row>
    <row r="481" spans="1:7" s="198" customFormat="1" ht="24.95" customHeight="1">
      <c r="A481" s="219" t="s">
        <v>141</v>
      </c>
      <c r="B481" s="201" t="s">
        <v>822</v>
      </c>
      <c r="C481" s="201" t="s">
        <v>824</v>
      </c>
      <c r="D481" s="201" t="s">
        <v>356</v>
      </c>
      <c r="E481" s="203">
        <v>88</v>
      </c>
      <c r="F481" s="203">
        <f>E481/1.129</f>
        <v>77.945084145261291</v>
      </c>
      <c r="G481" s="205"/>
    </row>
    <row r="482" spans="1:7" s="198" customFormat="1" ht="28.5" customHeight="1">
      <c r="A482" s="219" t="s">
        <v>143</v>
      </c>
      <c r="B482" s="201" t="s">
        <v>822</v>
      </c>
      <c r="C482" s="201" t="s">
        <v>825</v>
      </c>
      <c r="D482" s="201" t="s">
        <v>356</v>
      </c>
      <c r="E482" s="203">
        <v>88</v>
      </c>
      <c r="F482" s="203">
        <f>E482/1.129</f>
        <v>77.945084145261291</v>
      </c>
      <c r="G482" s="205"/>
    </row>
    <row r="483" spans="1:7" s="198" customFormat="1" ht="24.95" customHeight="1">
      <c r="A483" s="234" t="s">
        <v>826</v>
      </c>
      <c r="B483" s="237"/>
      <c r="C483" s="237"/>
      <c r="D483" s="237"/>
      <c r="E483" s="237"/>
      <c r="F483" s="237"/>
      <c r="G483" s="238"/>
    </row>
    <row r="484" spans="1:7" s="198" customFormat="1" ht="24.95" customHeight="1">
      <c r="A484" s="212" t="s">
        <v>60</v>
      </c>
      <c r="B484" s="201" t="s">
        <v>827</v>
      </c>
      <c r="C484" s="201" t="s">
        <v>828</v>
      </c>
      <c r="D484" s="203" t="s">
        <v>356</v>
      </c>
      <c r="E484" s="203">
        <v>130</v>
      </c>
      <c r="F484" s="204">
        <f>E484/1.128</f>
        <v>115.24822695035462</v>
      </c>
      <c r="G484" s="205"/>
    </row>
    <row r="485" spans="1:7" s="198" customFormat="1" ht="24.95" customHeight="1">
      <c r="A485" s="212" t="s">
        <v>63</v>
      </c>
      <c r="B485" s="201" t="s">
        <v>827</v>
      </c>
      <c r="C485" s="201" t="s">
        <v>829</v>
      </c>
      <c r="D485" s="203" t="s">
        <v>356</v>
      </c>
      <c r="E485" s="203">
        <v>140</v>
      </c>
      <c r="F485" s="204">
        <f t="shared" ref="F485:F499" si="16">E485/1.128</f>
        <v>124.11347517730498</v>
      </c>
      <c r="G485" s="205"/>
    </row>
    <row r="486" spans="1:7" s="198" customFormat="1" ht="24.95" customHeight="1">
      <c r="A486" s="212" t="s">
        <v>66</v>
      </c>
      <c r="B486" s="201" t="s">
        <v>827</v>
      </c>
      <c r="C486" s="201" t="s">
        <v>830</v>
      </c>
      <c r="D486" s="203" t="s">
        <v>356</v>
      </c>
      <c r="E486" s="203">
        <v>162</v>
      </c>
      <c r="F486" s="204">
        <f t="shared" si="16"/>
        <v>143.61702127659575</v>
      </c>
      <c r="G486" s="205"/>
    </row>
    <row r="487" spans="1:7" s="198" customFormat="1" ht="24.95" customHeight="1">
      <c r="A487" s="212" t="s">
        <v>69</v>
      </c>
      <c r="B487" s="201" t="s">
        <v>827</v>
      </c>
      <c r="C487" s="201" t="s">
        <v>831</v>
      </c>
      <c r="D487" s="203" t="s">
        <v>356</v>
      </c>
      <c r="E487" s="203">
        <v>169</v>
      </c>
      <c r="F487" s="204">
        <f t="shared" si="16"/>
        <v>149.82269503546101</v>
      </c>
      <c r="G487" s="205"/>
    </row>
    <row r="488" spans="1:7" s="198" customFormat="1" ht="24.95" customHeight="1">
      <c r="A488" s="212" t="s">
        <v>71</v>
      </c>
      <c r="B488" s="201" t="s">
        <v>827</v>
      </c>
      <c r="C488" s="201" t="s">
        <v>832</v>
      </c>
      <c r="D488" s="203" t="s">
        <v>356</v>
      </c>
      <c r="E488" s="203">
        <v>140</v>
      </c>
      <c r="F488" s="204">
        <f t="shared" si="16"/>
        <v>124.11347517730498</v>
      </c>
      <c r="G488" s="205"/>
    </row>
    <row r="489" spans="1:7" s="198" customFormat="1" ht="24.95" customHeight="1">
      <c r="A489" s="212" t="s">
        <v>73</v>
      </c>
      <c r="B489" s="201" t="s">
        <v>827</v>
      </c>
      <c r="C489" s="201" t="s">
        <v>833</v>
      </c>
      <c r="D489" s="203" t="s">
        <v>356</v>
      </c>
      <c r="E489" s="203">
        <v>153</v>
      </c>
      <c r="F489" s="204">
        <f t="shared" si="16"/>
        <v>135.63829787234044</v>
      </c>
      <c r="G489" s="205"/>
    </row>
    <row r="490" spans="1:7" s="198" customFormat="1" ht="24.95" customHeight="1">
      <c r="A490" s="212" t="s">
        <v>56</v>
      </c>
      <c r="B490" s="201" t="s">
        <v>827</v>
      </c>
      <c r="C490" s="201" t="s">
        <v>834</v>
      </c>
      <c r="D490" s="203" t="s">
        <v>356</v>
      </c>
      <c r="E490" s="203">
        <v>158</v>
      </c>
      <c r="F490" s="204">
        <f t="shared" si="16"/>
        <v>140.07092198581563</v>
      </c>
      <c r="G490" s="205"/>
    </row>
    <row r="491" spans="1:7" s="198" customFormat="1" ht="24.95" customHeight="1">
      <c r="A491" s="212" t="s">
        <v>76</v>
      </c>
      <c r="B491" s="201" t="s">
        <v>827</v>
      </c>
      <c r="C491" s="201" t="s">
        <v>835</v>
      </c>
      <c r="D491" s="203" t="s">
        <v>356</v>
      </c>
      <c r="E491" s="203">
        <v>168</v>
      </c>
      <c r="F491" s="204">
        <f t="shared" si="16"/>
        <v>148.93617021276597</v>
      </c>
      <c r="G491" s="205"/>
    </row>
    <row r="492" spans="1:7" s="198" customFormat="1" ht="24.95" customHeight="1">
      <c r="A492" s="212" t="s">
        <v>78</v>
      </c>
      <c r="B492" s="201" t="s">
        <v>827</v>
      </c>
      <c r="C492" s="201" t="s">
        <v>836</v>
      </c>
      <c r="D492" s="203" t="s">
        <v>356</v>
      </c>
      <c r="E492" s="203">
        <v>198</v>
      </c>
      <c r="F492" s="204">
        <f t="shared" si="16"/>
        <v>175.53191489361703</v>
      </c>
      <c r="G492" s="205"/>
    </row>
    <row r="493" spans="1:7" s="198" customFormat="1" ht="24.95" customHeight="1">
      <c r="A493" s="212" t="s">
        <v>95</v>
      </c>
      <c r="B493" s="201" t="s">
        <v>827</v>
      </c>
      <c r="C493" s="201" t="s">
        <v>837</v>
      </c>
      <c r="D493" s="203" t="s">
        <v>356</v>
      </c>
      <c r="E493" s="203">
        <v>208</v>
      </c>
      <c r="F493" s="204">
        <f t="shared" si="16"/>
        <v>184.3971631205674</v>
      </c>
      <c r="G493" s="205"/>
    </row>
    <row r="494" spans="1:7" s="198" customFormat="1" ht="24.95" customHeight="1">
      <c r="A494" s="212" t="s">
        <v>97</v>
      </c>
      <c r="B494" s="201" t="s">
        <v>827</v>
      </c>
      <c r="C494" s="201" t="s">
        <v>838</v>
      </c>
      <c r="D494" s="203" t="s">
        <v>356</v>
      </c>
      <c r="E494" s="203">
        <v>209</v>
      </c>
      <c r="F494" s="204">
        <f t="shared" si="16"/>
        <v>185.28368794326244</v>
      </c>
      <c r="G494" s="205"/>
    </row>
    <row r="495" spans="1:7" s="198" customFormat="1" ht="24.95" customHeight="1">
      <c r="A495" s="212" t="s">
        <v>113</v>
      </c>
      <c r="B495" s="201" t="s">
        <v>827</v>
      </c>
      <c r="C495" s="201" t="s">
        <v>839</v>
      </c>
      <c r="D495" s="203" t="s">
        <v>356</v>
      </c>
      <c r="E495" s="203">
        <v>219</v>
      </c>
      <c r="F495" s="204">
        <f t="shared" si="16"/>
        <v>194.14893617021278</v>
      </c>
      <c r="G495" s="205"/>
    </row>
    <row r="496" spans="1:7" s="198" customFormat="1" ht="24.95" customHeight="1">
      <c r="A496" s="212" t="s">
        <v>115</v>
      </c>
      <c r="B496" s="201" t="s">
        <v>827</v>
      </c>
      <c r="C496" s="201" t="s">
        <v>840</v>
      </c>
      <c r="D496" s="203" t="s">
        <v>356</v>
      </c>
      <c r="E496" s="203">
        <v>247</v>
      </c>
      <c r="F496" s="204">
        <f t="shared" si="16"/>
        <v>218.97163120567379</v>
      </c>
      <c r="G496" s="205"/>
    </row>
    <row r="497" spans="1:7" s="198" customFormat="1" ht="24.95" customHeight="1">
      <c r="A497" s="202" t="s">
        <v>117</v>
      </c>
      <c r="B497" s="201" t="s">
        <v>827</v>
      </c>
      <c r="C497" s="201" t="s">
        <v>841</v>
      </c>
      <c r="D497" s="203" t="s">
        <v>356</v>
      </c>
      <c r="E497" s="203">
        <v>263</v>
      </c>
      <c r="F497" s="204">
        <f t="shared" si="16"/>
        <v>233.15602836879435</v>
      </c>
      <c r="G497" s="205"/>
    </row>
    <row r="498" spans="1:7" s="198" customFormat="1" ht="24.95" customHeight="1">
      <c r="A498" s="212" t="s">
        <v>119</v>
      </c>
      <c r="B498" s="201" t="s">
        <v>827</v>
      </c>
      <c r="C498" s="201" t="s">
        <v>842</v>
      </c>
      <c r="D498" s="203" t="s">
        <v>356</v>
      </c>
      <c r="E498" s="203">
        <v>270</v>
      </c>
      <c r="F498" s="204">
        <f t="shared" si="16"/>
        <v>239.36170212765958</v>
      </c>
      <c r="G498" s="205"/>
    </row>
    <row r="499" spans="1:7" s="198" customFormat="1" ht="24.95" customHeight="1">
      <c r="A499" s="202" t="s">
        <v>121</v>
      </c>
      <c r="B499" s="201" t="s">
        <v>827</v>
      </c>
      <c r="C499" s="201" t="s">
        <v>843</v>
      </c>
      <c r="D499" s="203" t="s">
        <v>356</v>
      </c>
      <c r="E499" s="203">
        <v>290</v>
      </c>
      <c r="F499" s="204">
        <f t="shared" si="16"/>
        <v>257.0921985815603</v>
      </c>
      <c r="G499" s="205"/>
    </row>
  </sheetData>
  <sheetProtection password="CF7A" sheet="1" objects="1" scenarios="1"/>
  <mergeCells count="22">
    <mergeCell ref="A194:G194"/>
    <mergeCell ref="A1:G1"/>
    <mergeCell ref="E2:F2"/>
    <mergeCell ref="A4:G4"/>
    <mergeCell ref="A12:G12"/>
    <mergeCell ref="A22:G22"/>
    <mergeCell ref="A456:G456"/>
    <mergeCell ref="A483:G483"/>
    <mergeCell ref="A2:A3"/>
    <mergeCell ref="B2:B3"/>
    <mergeCell ref="C2:C3"/>
    <mergeCell ref="D2:D3"/>
    <mergeCell ref="G2:G3"/>
    <mergeCell ref="A219:G219"/>
    <mergeCell ref="A254:G254"/>
    <mergeCell ref="A306:G306"/>
    <mergeCell ref="A309:G309"/>
    <mergeCell ref="A449:G449"/>
    <mergeCell ref="A34:G34"/>
    <mergeCell ref="A125:G125"/>
    <mergeCell ref="A183:G183"/>
    <mergeCell ref="A186:G186"/>
  </mergeCells>
  <phoneticPr fontId="31" type="noConversion"/>
  <pageMargins left="0.47" right="0.35433100000000001" top="1.0629919999999999" bottom="0.944882" header="0.472441" footer="1.0629919999999999"/>
  <pageSetup paperSize="9" scale="90" orientation="portrait"/>
</worksheet>
</file>

<file path=xl/worksheets/sheet5.xml><?xml version="1.0" encoding="utf-8"?>
<worksheet xmlns="http://schemas.openxmlformats.org/spreadsheetml/2006/main" xmlns:r="http://schemas.openxmlformats.org/officeDocument/2006/relationships">
  <sheetPr published="0" enableFormatConditionsCalculation="0">
    <tabColor rgb="FFFFFF00"/>
  </sheetPr>
  <dimension ref="A1:IW737"/>
  <sheetViews>
    <sheetView workbookViewId="0">
      <selection activeCell="C24" sqref="C24"/>
    </sheetView>
  </sheetViews>
  <sheetFormatPr defaultColWidth="8.7109375" defaultRowHeight="12.75" customHeight="1"/>
  <cols>
    <col min="1" max="1" width="7.7109375" style="173" customWidth="1"/>
    <col min="2" max="2" width="31.7109375" style="119" customWidth="1"/>
    <col min="3" max="3" width="36" style="81" customWidth="1"/>
    <col min="4" max="4" width="6" style="81" customWidth="1"/>
    <col min="5" max="5" width="12.140625" style="81" customWidth="1"/>
    <col min="6" max="6" width="10.7109375" style="81" customWidth="1"/>
    <col min="7" max="7" width="9.28515625" style="81" customWidth="1"/>
    <col min="8" max="105" width="9.140625" style="81" bestFit="1" customWidth="1"/>
    <col min="106" max="257" width="8.7109375" style="81" customWidth="1"/>
  </cols>
  <sheetData>
    <row r="1" spans="1:7" s="172" customFormat="1" ht="31.5" customHeight="1">
      <c r="A1" s="249" t="s">
        <v>10</v>
      </c>
      <c r="B1" s="249"/>
      <c r="C1" s="249"/>
      <c r="D1" s="249"/>
      <c r="E1" s="249"/>
      <c r="F1" s="249"/>
      <c r="G1" s="249"/>
    </row>
    <row r="2" spans="1:7" s="172" customFormat="1" ht="27" customHeight="1">
      <c r="A2" s="257" t="s">
        <v>4</v>
      </c>
      <c r="B2" s="259" t="s">
        <v>39</v>
      </c>
      <c r="C2" s="261" t="s">
        <v>40</v>
      </c>
      <c r="D2" s="261" t="s">
        <v>41</v>
      </c>
      <c r="E2" s="261" t="s">
        <v>42</v>
      </c>
      <c r="F2" s="261"/>
      <c r="G2" s="262" t="s">
        <v>43</v>
      </c>
    </row>
    <row r="3" spans="1:7" s="172" customFormat="1" ht="27" customHeight="1">
      <c r="A3" s="258"/>
      <c r="B3" s="260"/>
      <c r="C3" s="240"/>
      <c r="D3" s="240"/>
      <c r="E3" s="174" t="s">
        <v>44</v>
      </c>
      <c r="F3" s="174" t="s">
        <v>45</v>
      </c>
      <c r="G3" s="263"/>
    </row>
    <row r="4" spans="1:7" s="172" customFormat="1" ht="24.95" customHeight="1">
      <c r="A4" s="264" t="s">
        <v>844</v>
      </c>
      <c r="B4" s="252"/>
      <c r="C4" s="252"/>
      <c r="D4" s="252"/>
      <c r="E4" s="252"/>
      <c r="F4" s="252"/>
      <c r="G4" s="265"/>
    </row>
    <row r="5" spans="1:7" s="172" customFormat="1" ht="24.95" customHeight="1">
      <c r="A5" s="177" t="s">
        <v>60</v>
      </c>
      <c r="B5" s="178" t="s">
        <v>845</v>
      </c>
      <c r="C5" s="175" t="s">
        <v>846</v>
      </c>
      <c r="D5" s="175" t="s">
        <v>356</v>
      </c>
      <c r="E5" s="175">
        <v>4.9679520000000004</v>
      </c>
      <c r="F5" s="175">
        <f>E5/1.129</f>
        <v>4.4003117803365814</v>
      </c>
      <c r="G5" s="179"/>
    </row>
    <row r="6" spans="1:7" s="172" customFormat="1" ht="24.95" customHeight="1">
      <c r="A6" s="177" t="s">
        <v>63</v>
      </c>
      <c r="B6" s="178" t="s">
        <v>845</v>
      </c>
      <c r="C6" s="175" t="s">
        <v>847</v>
      </c>
      <c r="D6" s="175" t="s">
        <v>356</v>
      </c>
      <c r="E6" s="175">
        <v>6.2325220000000003</v>
      </c>
      <c r="F6" s="175">
        <f t="shared" ref="F6:F53" si="0">E6/1.129</f>
        <v>5.5203914968999115</v>
      </c>
      <c r="G6" s="179"/>
    </row>
    <row r="7" spans="1:7" s="172" customFormat="1" ht="24.95" customHeight="1">
      <c r="A7" s="177" t="s">
        <v>66</v>
      </c>
      <c r="B7" s="178" t="s">
        <v>848</v>
      </c>
      <c r="C7" s="175" t="s">
        <v>849</v>
      </c>
      <c r="D7" s="175" t="s">
        <v>356</v>
      </c>
      <c r="E7" s="175">
        <v>7.6777439999999997</v>
      </c>
      <c r="F7" s="175">
        <f t="shared" si="0"/>
        <v>6.8004818423383524</v>
      </c>
      <c r="G7" s="179"/>
    </row>
    <row r="8" spans="1:7" s="172" customFormat="1" ht="24.95" customHeight="1">
      <c r="A8" s="177" t="s">
        <v>69</v>
      </c>
      <c r="B8" s="178" t="s">
        <v>845</v>
      </c>
      <c r="C8" s="175" t="s">
        <v>850</v>
      </c>
      <c r="D8" s="175" t="s">
        <v>356</v>
      </c>
      <c r="E8" s="175">
        <v>12</v>
      </c>
      <c r="F8" s="175">
        <f t="shared" si="0"/>
        <v>10.628875110717448</v>
      </c>
      <c r="G8" s="179"/>
    </row>
    <row r="9" spans="1:7" s="172" customFormat="1" ht="24.95" customHeight="1">
      <c r="A9" s="177" t="s">
        <v>71</v>
      </c>
      <c r="B9" s="178" t="s">
        <v>845</v>
      </c>
      <c r="C9" s="175" t="s">
        <v>851</v>
      </c>
      <c r="D9" s="175" t="s">
        <v>356</v>
      </c>
      <c r="E9" s="175">
        <v>24.839759999999998</v>
      </c>
      <c r="F9" s="175">
        <f t="shared" si="0"/>
        <v>22.001558901682905</v>
      </c>
      <c r="G9" s="179"/>
    </row>
    <row r="10" spans="1:7" s="172" customFormat="1" ht="24.95" customHeight="1">
      <c r="A10" s="177" t="s">
        <v>73</v>
      </c>
      <c r="B10" s="178" t="s">
        <v>845</v>
      </c>
      <c r="C10" s="175" t="s">
        <v>852</v>
      </c>
      <c r="D10" s="175" t="s">
        <v>356</v>
      </c>
      <c r="E10" s="175">
        <v>46</v>
      </c>
      <c r="F10" s="175">
        <f t="shared" si="0"/>
        <v>40.744021257750219</v>
      </c>
      <c r="G10" s="179"/>
    </row>
    <row r="11" spans="1:7" s="172" customFormat="1" ht="24.95" customHeight="1">
      <c r="A11" s="177" t="s">
        <v>56</v>
      </c>
      <c r="B11" s="178" t="s">
        <v>845</v>
      </c>
      <c r="C11" s="175" t="s">
        <v>853</v>
      </c>
      <c r="D11" s="175" t="s">
        <v>356</v>
      </c>
      <c r="E11" s="175">
        <v>75</v>
      </c>
      <c r="F11" s="175">
        <f t="shared" si="0"/>
        <v>66.430469441984059</v>
      </c>
      <c r="G11" s="179"/>
    </row>
    <row r="12" spans="1:7" s="172" customFormat="1" ht="24.95" customHeight="1">
      <c r="A12" s="177" t="s">
        <v>76</v>
      </c>
      <c r="B12" s="178" t="s">
        <v>854</v>
      </c>
      <c r="C12" s="175" t="s">
        <v>855</v>
      </c>
      <c r="D12" s="175" t="s">
        <v>356</v>
      </c>
      <c r="E12" s="175">
        <v>1.6936199999999999</v>
      </c>
      <c r="F12" s="175">
        <f t="shared" si="0"/>
        <v>1.5001062887511072</v>
      </c>
      <c r="G12" s="179"/>
    </row>
    <row r="13" spans="1:7" s="172" customFormat="1" ht="24.95" customHeight="1">
      <c r="A13" s="177" t="s">
        <v>78</v>
      </c>
      <c r="B13" s="178" t="s">
        <v>854</v>
      </c>
      <c r="C13" s="175" t="s">
        <v>856</v>
      </c>
      <c r="D13" s="175" t="s">
        <v>356</v>
      </c>
      <c r="E13" s="175">
        <v>2.1640700000000002</v>
      </c>
      <c r="F13" s="175">
        <f t="shared" si="0"/>
        <v>1.9168024800708594</v>
      </c>
      <c r="G13" s="179"/>
    </row>
    <row r="14" spans="1:7" s="172" customFormat="1" ht="24.95" customHeight="1">
      <c r="A14" s="177" t="s">
        <v>95</v>
      </c>
      <c r="B14" s="178" t="s">
        <v>854</v>
      </c>
      <c r="C14" s="175" t="s">
        <v>857</v>
      </c>
      <c r="D14" s="175" t="s">
        <v>356</v>
      </c>
      <c r="E14" s="175">
        <v>3.3872399999999998</v>
      </c>
      <c r="F14" s="175">
        <f t="shared" si="0"/>
        <v>3.0002125775022144</v>
      </c>
      <c r="G14" s="179"/>
    </row>
    <row r="15" spans="1:7" s="172" customFormat="1" ht="24.95" customHeight="1">
      <c r="A15" s="177" t="s">
        <v>97</v>
      </c>
      <c r="B15" s="178" t="s">
        <v>854</v>
      </c>
      <c r="C15" s="175" t="s">
        <v>858</v>
      </c>
      <c r="D15" s="175" t="s">
        <v>356</v>
      </c>
      <c r="E15" s="175">
        <v>5.36313</v>
      </c>
      <c r="F15" s="175">
        <f t="shared" si="0"/>
        <v>4.7503365810451728</v>
      </c>
      <c r="G15" s="179"/>
    </row>
    <row r="16" spans="1:7" s="172" customFormat="1" ht="24.95" customHeight="1">
      <c r="A16" s="177" t="s">
        <v>113</v>
      </c>
      <c r="B16" s="178" t="s">
        <v>854</v>
      </c>
      <c r="C16" s="175" t="s">
        <v>859</v>
      </c>
      <c r="D16" s="175" t="s">
        <v>356</v>
      </c>
      <c r="E16" s="175">
        <v>7.1508399999999996</v>
      </c>
      <c r="F16" s="175">
        <f t="shared" si="0"/>
        <v>6.3337821080602303</v>
      </c>
      <c r="G16" s="179"/>
    </row>
    <row r="17" spans="1:7" s="172" customFormat="1" ht="24.95" customHeight="1">
      <c r="A17" s="177" t="s">
        <v>115</v>
      </c>
      <c r="B17" s="178" t="s">
        <v>854</v>
      </c>
      <c r="C17" s="175" t="s">
        <v>860</v>
      </c>
      <c r="D17" s="175" t="s">
        <v>356</v>
      </c>
      <c r="E17" s="175">
        <v>9.4090000000000007</v>
      </c>
      <c r="F17" s="175">
        <f t="shared" si="0"/>
        <v>8.3339238263950399</v>
      </c>
      <c r="G17" s="179"/>
    </row>
    <row r="18" spans="1:7" s="172" customFormat="1" ht="24.95" customHeight="1">
      <c r="A18" s="177" t="s">
        <v>117</v>
      </c>
      <c r="B18" s="178" t="s">
        <v>854</v>
      </c>
      <c r="C18" s="175" t="s">
        <v>861</v>
      </c>
      <c r="D18" s="175" t="s">
        <v>356</v>
      </c>
      <c r="E18" s="175">
        <v>15.524850000000001</v>
      </c>
      <c r="F18" s="175">
        <f t="shared" si="0"/>
        <v>13.750974313551817</v>
      </c>
      <c r="G18" s="179"/>
    </row>
    <row r="19" spans="1:7" s="172" customFormat="1" ht="24.95" customHeight="1">
      <c r="A19" s="177" t="s">
        <v>119</v>
      </c>
      <c r="B19" s="178" t="s">
        <v>854</v>
      </c>
      <c r="C19" s="175" t="s">
        <v>862</v>
      </c>
      <c r="D19" s="175" t="s">
        <v>356</v>
      </c>
      <c r="E19" s="175">
        <v>1.3172600000000001</v>
      </c>
      <c r="F19" s="175">
        <f t="shared" si="0"/>
        <v>1.1667493356953056</v>
      </c>
      <c r="G19" s="179"/>
    </row>
    <row r="20" spans="1:7" s="172" customFormat="1" ht="24.95" customHeight="1">
      <c r="A20" s="177" t="s">
        <v>121</v>
      </c>
      <c r="B20" s="178" t="s">
        <v>854</v>
      </c>
      <c r="C20" s="175" t="s">
        <v>863</v>
      </c>
      <c r="D20" s="175" t="s">
        <v>356</v>
      </c>
      <c r="E20" s="175">
        <v>1.5995299999999999</v>
      </c>
      <c r="F20" s="175">
        <f t="shared" si="0"/>
        <v>1.4167670504871568</v>
      </c>
      <c r="G20" s="179"/>
    </row>
    <row r="21" spans="1:7" s="172" customFormat="1" ht="24.95" customHeight="1">
      <c r="A21" s="177" t="s">
        <v>123</v>
      </c>
      <c r="B21" s="178" t="s">
        <v>854</v>
      </c>
      <c r="C21" s="175" t="s">
        <v>864</v>
      </c>
      <c r="D21" s="175" t="s">
        <v>356</v>
      </c>
      <c r="E21" s="175">
        <v>2.8227000000000002</v>
      </c>
      <c r="F21" s="175">
        <f t="shared" si="0"/>
        <v>2.500177147918512</v>
      </c>
      <c r="G21" s="179"/>
    </row>
    <row r="22" spans="1:7" s="172" customFormat="1" ht="24.95" customHeight="1">
      <c r="A22" s="177" t="s">
        <v>125</v>
      </c>
      <c r="B22" s="178" t="s">
        <v>854</v>
      </c>
      <c r="C22" s="175" t="s">
        <v>865</v>
      </c>
      <c r="D22" s="175" t="s">
        <v>356</v>
      </c>
      <c r="E22" s="175">
        <v>4.7045000000000003</v>
      </c>
      <c r="F22" s="175">
        <f t="shared" si="0"/>
        <v>4.16696191319752</v>
      </c>
      <c r="G22" s="179"/>
    </row>
    <row r="23" spans="1:7" s="172" customFormat="1" ht="24.95" customHeight="1">
      <c r="A23" s="177" t="s">
        <v>127</v>
      </c>
      <c r="B23" s="178" t="s">
        <v>854</v>
      </c>
      <c r="C23" s="175" t="s">
        <v>866</v>
      </c>
      <c r="D23" s="175" t="s">
        <v>356</v>
      </c>
      <c r="E23" s="175">
        <v>6.3981199999999996</v>
      </c>
      <c r="F23" s="175">
        <f t="shared" si="0"/>
        <v>5.6670682019486271</v>
      </c>
      <c r="G23" s="179"/>
    </row>
    <row r="24" spans="1:7" s="172" customFormat="1" ht="24.95" customHeight="1">
      <c r="A24" s="177" t="s">
        <v>130</v>
      </c>
      <c r="B24" s="178" t="s">
        <v>854</v>
      </c>
      <c r="C24" s="175" t="s">
        <v>867</v>
      </c>
      <c r="D24" s="175" t="s">
        <v>356</v>
      </c>
      <c r="E24" s="175">
        <v>8.9385499999999993</v>
      </c>
      <c r="F24" s="175">
        <f t="shared" si="0"/>
        <v>7.917227635075287</v>
      </c>
      <c r="G24" s="179"/>
    </row>
    <row r="25" spans="1:7" s="172" customFormat="1" ht="24.95" customHeight="1">
      <c r="A25" s="177" t="s">
        <v>132</v>
      </c>
      <c r="B25" s="178" t="s">
        <v>854</v>
      </c>
      <c r="C25" s="175" t="s">
        <v>868</v>
      </c>
      <c r="D25" s="175" t="s">
        <v>356</v>
      </c>
      <c r="E25" s="175">
        <v>13.643050000000001</v>
      </c>
      <c r="F25" s="175">
        <f t="shared" si="0"/>
        <v>12.084189548272809</v>
      </c>
      <c r="G25" s="179"/>
    </row>
    <row r="26" spans="1:7" s="172" customFormat="1" ht="24.95" customHeight="1">
      <c r="A26" s="177" t="s">
        <v>135</v>
      </c>
      <c r="B26" s="178" t="s">
        <v>869</v>
      </c>
      <c r="C26" s="175" t="s">
        <v>870</v>
      </c>
      <c r="D26" s="175" t="s">
        <v>356</v>
      </c>
      <c r="E26" s="175">
        <v>1.1290800000000001</v>
      </c>
      <c r="F26" s="175">
        <f t="shared" si="0"/>
        <v>1.0000708591674048</v>
      </c>
      <c r="G26" s="179"/>
    </row>
    <row r="27" spans="1:7" s="172" customFormat="1" ht="24.95" customHeight="1">
      <c r="A27" s="177" t="s">
        <v>137</v>
      </c>
      <c r="B27" s="178" t="s">
        <v>869</v>
      </c>
      <c r="C27" s="175" t="s">
        <v>871</v>
      </c>
      <c r="D27" s="175" t="s">
        <v>356</v>
      </c>
      <c r="E27" s="175">
        <v>1.3172600000000001</v>
      </c>
      <c r="F27" s="175">
        <f t="shared" si="0"/>
        <v>1.1667493356953056</v>
      </c>
      <c r="G27" s="179"/>
    </row>
    <row r="28" spans="1:7" s="172" customFormat="1" ht="24.95" customHeight="1">
      <c r="A28" s="177" t="s">
        <v>139</v>
      </c>
      <c r="B28" s="178" t="s">
        <v>869</v>
      </c>
      <c r="C28" s="175" t="s">
        <v>872</v>
      </c>
      <c r="D28" s="175" t="s">
        <v>356</v>
      </c>
      <c r="E28" s="175">
        <v>1.7877099999999999</v>
      </c>
      <c r="F28" s="175">
        <f t="shared" si="0"/>
        <v>1.5834455270150576</v>
      </c>
      <c r="G28" s="179"/>
    </row>
    <row r="29" spans="1:7" s="172" customFormat="1" ht="24.95" customHeight="1">
      <c r="A29" s="177" t="s">
        <v>141</v>
      </c>
      <c r="B29" s="178" t="s">
        <v>869</v>
      </c>
      <c r="C29" s="175" t="s">
        <v>873</v>
      </c>
      <c r="D29" s="175" t="s">
        <v>356</v>
      </c>
      <c r="E29" s="175">
        <v>2.8227000000000002</v>
      </c>
      <c r="F29" s="175">
        <f t="shared" si="0"/>
        <v>2.500177147918512</v>
      </c>
      <c r="G29" s="179"/>
    </row>
    <row r="30" spans="1:7" s="172" customFormat="1" ht="24.95" customHeight="1">
      <c r="A30" s="177" t="s">
        <v>143</v>
      </c>
      <c r="B30" s="178" t="s">
        <v>869</v>
      </c>
      <c r="C30" s="175" t="s">
        <v>874</v>
      </c>
      <c r="D30" s="175" t="s">
        <v>356</v>
      </c>
      <c r="E30" s="175">
        <v>3.7635999999999998</v>
      </c>
      <c r="F30" s="175">
        <f t="shared" si="0"/>
        <v>3.333569530558016</v>
      </c>
      <c r="G30" s="179"/>
    </row>
    <row r="31" spans="1:7" s="172" customFormat="1" ht="24.95" customHeight="1">
      <c r="A31" s="177" t="s">
        <v>145</v>
      </c>
      <c r="B31" s="178" t="s">
        <v>869</v>
      </c>
      <c r="C31" s="175" t="s">
        <v>875</v>
      </c>
      <c r="D31" s="175" t="s">
        <v>356</v>
      </c>
      <c r="E31" s="175">
        <v>5.6454000000000004</v>
      </c>
      <c r="F31" s="175">
        <f t="shared" si="0"/>
        <v>5.000354295837024</v>
      </c>
      <c r="G31" s="179"/>
    </row>
    <row r="32" spans="1:7" s="172" customFormat="1" ht="24.95" customHeight="1">
      <c r="A32" s="177" t="s">
        <v>147</v>
      </c>
      <c r="B32" s="178" t="s">
        <v>876</v>
      </c>
      <c r="C32" s="175" t="s">
        <v>871</v>
      </c>
      <c r="D32" s="175" t="s">
        <v>356</v>
      </c>
      <c r="E32" s="175">
        <v>2.9167900000000002</v>
      </c>
      <c r="F32" s="175">
        <f t="shared" si="0"/>
        <v>2.5835163861824624</v>
      </c>
      <c r="G32" s="179"/>
    </row>
    <row r="33" spans="1:7" s="172" customFormat="1" ht="24.95" customHeight="1">
      <c r="A33" s="177" t="s">
        <v>149</v>
      </c>
      <c r="B33" s="178" t="s">
        <v>876</v>
      </c>
      <c r="C33" s="175" t="s">
        <v>872</v>
      </c>
      <c r="D33" s="175" t="s">
        <v>356</v>
      </c>
      <c r="E33" s="175">
        <v>4.2340499999999999</v>
      </c>
      <c r="F33" s="175">
        <f t="shared" si="0"/>
        <v>3.750265721877768</v>
      </c>
      <c r="G33" s="179"/>
    </row>
    <row r="34" spans="1:7" s="172" customFormat="1" ht="24.95" customHeight="1">
      <c r="A34" s="177" t="s">
        <v>151</v>
      </c>
      <c r="B34" s="178" t="s">
        <v>876</v>
      </c>
      <c r="C34" s="175" t="s">
        <v>873</v>
      </c>
      <c r="D34" s="175" t="s">
        <v>356</v>
      </c>
      <c r="E34" s="175">
        <v>7.0567500000000001</v>
      </c>
      <c r="F34" s="175">
        <f t="shared" si="0"/>
        <v>6.2504428697962799</v>
      </c>
      <c r="G34" s="179"/>
    </row>
    <row r="35" spans="1:7" s="172" customFormat="1" ht="24.95" customHeight="1">
      <c r="A35" s="177" t="s">
        <v>153</v>
      </c>
      <c r="B35" s="178" t="s">
        <v>876</v>
      </c>
      <c r="C35" s="175" t="s">
        <v>874</v>
      </c>
      <c r="D35" s="175" t="s">
        <v>356</v>
      </c>
      <c r="E35" s="175">
        <v>8.4680999999999997</v>
      </c>
      <c r="F35" s="175">
        <f t="shared" si="0"/>
        <v>7.5005314437555359</v>
      </c>
      <c r="G35" s="179"/>
    </row>
    <row r="36" spans="1:7" s="172" customFormat="1" ht="24.95" customHeight="1">
      <c r="A36" s="177" t="s">
        <v>155</v>
      </c>
      <c r="B36" s="178" t="s">
        <v>877</v>
      </c>
      <c r="C36" s="175" t="s">
        <v>878</v>
      </c>
      <c r="D36" s="175" t="s">
        <v>356</v>
      </c>
      <c r="E36" s="175">
        <v>89.385499999999993</v>
      </c>
      <c r="F36" s="175">
        <f t="shared" si="0"/>
        <v>79.172276350752867</v>
      </c>
      <c r="G36" s="179"/>
    </row>
    <row r="37" spans="1:7" s="172" customFormat="1" ht="24.95" customHeight="1">
      <c r="A37" s="177" t="s">
        <v>158</v>
      </c>
      <c r="B37" s="178" t="s">
        <v>879</v>
      </c>
      <c r="C37" s="175" t="s">
        <v>880</v>
      </c>
      <c r="D37" s="175" t="s">
        <v>356</v>
      </c>
      <c r="E37" s="175">
        <v>145.83949999999999</v>
      </c>
      <c r="F37" s="175">
        <f t="shared" si="0"/>
        <v>129.17581930912311</v>
      </c>
      <c r="G37" s="179"/>
    </row>
    <row r="38" spans="1:7" s="172" customFormat="1" ht="24.95" customHeight="1">
      <c r="A38" s="177" t="s">
        <v>160</v>
      </c>
      <c r="B38" s="178" t="s">
        <v>881</v>
      </c>
      <c r="C38" s="175" t="s">
        <v>875</v>
      </c>
      <c r="D38" s="175" t="s">
        <v>882</v>
      </c>
      <c r="E38" s="175">
        <v>2.1447820000000002</v>
      </c>
      <c r="F38" s="175">
        <f t="shared" si="0"/>
        <v>1.8997183348095661</v>
      </c>
      <c r="G38" s="179"/>
    </row>
    <row r="39" spans="1:7" s="172" customFormat="1" ht="24.95" customHeight="1">
      <c r="A39" s="177" t="s">
        <v>162</v>
      </c>
      <c r="B39" s="178" t="s">
        <v>883</v>
      </c>
      <c r="C39" s="175" t="s">
        <v>884</v>
      </c>
      <c r="D39" s="175" t="s">
        <v>882</v>
      </c>
      <c r="E39" s="175">
        <v>7.812481</v>
      </c>
      <c r="F39" s="175">
        <f t="shared" si="0"/>
        <v>6.9198237378210807</v>
      </c>
      <c r="G39" s="179"/>
    </row>
    <row r="40" spans="1:7" s="172" customFormat="1" ht="24.95" customHeight="1">
      <c r="A40" s="177" t="s">
        <v>164</v>
      </c>
      <c r="B40" s="178" t="s">
        <v>881</v>
      </c>
      <c r="C40" s="175" t="s">
        <v>885</v>
      </c>
      <c r="D40" s="175" t="s">
        <v>882</v>
      </c>
      <c r="E40" s="175">
        <v>13.142491</v>
      </c>
      <c r="F40" s="175">
        <f t="shared" si="0"/>
        <v>11.640824623560674</v>
      </c>
      <c r="G40" s="179"/>
    </row>
    <row r="41" spans="1:7" s="172" customFormat="1" ht="24.95" customHeight="1">
      <c r="A41" s="177" t="s">
        <v>166</v>
      </c>
      <c r="B41" s="178" t="s">
        <v>881</v>
      </c>
      <c r="C41" s="175" t="s">
        <v>886</v>
      </c>
      <c r="D41" s="175" t="s">
        <v>882</v>
      </c>
      <c r="E41" s="175">
        <v>25.463577000000001</v>
      </c>
      <c r="F41" s="175">
        <f t="shared" si="0"/>
        <v>22.554098317094773</v>
      </c>
      <c r="G41" s="179"/>
    </row>
    <row r="42" spans="1:7" s="172" customFormat="1" ht="24.95" customHeight="1">
      <c r="A42" s="177" t="s">
        <v>168</v>
      </c>
      <c r="B42" s="178" t="s">
        <v>887</v>
      </c>
      <c r="C42" s="175" t="s">
        <v>888</v>
      </c>
      <c r="D42" s="175" t="s">
        <v>882</v>
      </c>
      <c r="E42" s="175">
        <v>8.2049299999999992</v>
      </c>
      <c r="F42" s="175">
        <f t="shared" si="0"/>
        <v>7.2674313551815759</v>
      </c>
      <c r="G42" s="179"/>
    </row>
    <row r="43" spans="1:7" s="172" customFormat="1" ht="24.95" customHeight="1">
      <c r="A43" s="177" t="s">
        <v>170</v>
      </c>
      <c r="B43" s="178" t="s">
        <v>887</v>
      </c>
      <c r="C43" s="175" t="s">
        <v>889</v>
      </c>
      <c r="D43" s="175" t="s">
        <v>882</v>
      </c>
      <c r="E43" s="175">
        <v>17.432054000000001</v>
      </c>
      <c r="F43" s="175">
        <f t="shared" si="0"/>
        <v>15.440260407440213</v>
      </c>
      <c r="G43" s="179"/>
    </row>
    <row r="44" spans="1:7" s="172" customFormat="1" ht="24.95" customHeight="1">
      <c r="A44" s="177" t="s">
        <v>172</v>
      </c>
      <c r="B44" s="178" t="s">
        <v>890</v>
      </c>
      <c r="C44" s="175" t="s">
        <v>875</v>
      </c>
      <c r="D44" s="175" t="s">
        <v>882</v>
      </c>
      <c r="E44" s="175">
        <v>23.052050000000001</v>
      </c>
      <c r="F44" s="175">
        <f t="shared" si="0"/>
        <v>20.41811337466785</v>
      </c>
      <c r="G44" s="179"/>
    </row>
    <row r="45" spans="1:7" s="172" customFormat="1" ht="24.95" customHeight="1">
      <c r="A45" s="177" t="s">
        <v>175</v>
      </c>
      <c r="B45" s="178" t="s">
        <v>890</v>
      </c>
      <c r="C45" s="175" t="s">
        <v>884</v>
      </c>
      <c r="D45" s="175" t="s">
        <v>882</v>
      </c>
      <c r="E45" s="175">
        <v>30.579249999999998</v>
      </c>
      <c r="F45" s="175">
        <f t="shared" si="0"/>
        <v>27.085252435783879</v>
      </c>
      <c r="G45" s="179"/>
    </row>
    <row r="46" spans="1:7" s="172" customFormat="1" ht="24.95" customHeight="1">
      <c r="A46" s="177" t="s">
        <v>177</v>
      </c>
      <c r="B46" s="178" t="s">
        <v>890</v>
      </c>
      <c r="C46" s="175" t="s">
        <v>885</v>
      </c>
      <c r="D46" s="175" t="s">
        <v>882</v>
      </c>
      <c r="E46" s="175">
        <v>35.283749999999998</v>
      </c>
      <c r="F46" s="175">
        <f t="shared" si="0"/>
        <v>31.252214348981397</v>
      </c>
      <c r="G46" s="179"/>
    </row>
    <row r="47" spans="1:7" s="172" customFormat="1" ht="24.95" customHeight="1">
      <c r="A47" s="177" t="s">
        <v>178</v>
      </c>
      <c r="B47" s="178" t="s">
        <v>891</v>
      </c>
      <c r="C47" s="175" t="s">
        <v>892</v>
      </c>
      <c r="D47" s="175" t="s">
        <v>882</v>
      </c>
      <c r="E47" s="175">
        <v>9.3183910000000001</v>
      </c>
      <c r="F47" s="175">
        <f t="shared" si="0"/>
        <v>8.2536678476527907</v>
      </c>
      <c r="G47" s="179"/>
    </row>
    <row r="48" spans="1:7" s="172" customFormat="1" ht="24.95" customHeight="1">
      <c r="A48" s="177" t="s">
        <v>180</v>
      </c>
      <c r="B48" s="178" t="s">
        <v>891</v>
      </c>
      <c r="C48" s="175" t="s">
        <v>893</v>
      </c>
      <c r="D48" s="175" t="s">
        <v>882</v>
      </c>
      <c r="E48" s="175">
        <v>29.004747999999999</v>
      </c>
      <c r="F48" s="175">
        <f t="shared" si="0"/>
        <v>25.690653675819309</v>
      </c>
      <c r="G48" s="179"/>
    </row>
    <row r="49" spans="1:7" s="172" customFormat="1" ht="24.95" customHeight="1">
      <c r="A49" s="177" t="s">
        <v>182</v>
      </c>
      <c r="B49" s="178" t="s">
        <v>894</v>
      </c>
      <c r="C49" s="175" t="s">
        <v>875</v>
      </c>
      <c r="D49" s="175" t="s">
        <v>882</v>
      </c>
      <c r="E49" s="175">
        <v>3.2491159999999999</v>
      </c>
      <c r="F49" s="175">
        <f t="shared" si="0"/>
        <v>2.8778706820194864</v>
      </c>
      <c r="G49" s="179"/>
    </row>
    <row r="50" spans="1:7" s="172" customFormat="1" ht="24.95" customHeight="1">
      <c r="A50" s="177" t="s">
        <v>184</v>
      </c>
      <c r="B50" s="178" t="s">
        <v>894</v>
      </c>
      <c r="C50" s="175" t="s">
        <v>884</v>
      </c>
      <c r="D50" s="175" t="s">
        <v>882</v>
      </c>
      <c r="E50" s="175">
        <v>8.1136630000000007</v>
      </c>
      <c r="F50" s="175">
        <f t="shared" si="0"/>
        <v>7.1865925597874227</v>
      </c>
      <c r="G50" s="179"/>
    </row>
    <row r="51" spans="1:7" s="172" customFormat="1" ht="24.95" customHeight="1">
      <c r="A51" s="177" t="s">
        <v>185</v>
      </c>
      <c r="B51" s="178" t="s">
        <v>894</v>
      </c>
      <c r="C51" s="175" t="s">
        <v>885</v>
      </c>
      <c r="D51" s="175" t="s">
        <v>882</v>
      </c>
      <c r="E51" s="175">
        <v>15.415046999999999</v>
      </c>
      <c r="F51" s="175">
        <f t="shared" si="0"/>
        <v>13.653717449069973</v>
      </c>
      <c r="G51" s="179"/>
    </row>
    <row r="52" spans="1:7" s="172" customFormat="1" ht="24.95" customHeight="1">
      <c r="A52" s="177" t="s">
        <v>186</v>
      </c>
      <c r="B52" s="178" t="s">
        <v>894</v>
      </c>
      <c r="C52" s="175" t="s">
        <v>886</v>
      </c>
      <c r="D52" s="175" t="s">
        <v>882</v>
      </c>
      <c r="E52" s="175">
        <v>43.069038999999997</v>
      </c>
      <c r="F52" s="175">
        <f t="shared" si="0"/>
        <v>38.147953055801594</v>
      </c>
      <c r="G52" s="179"/>
    </row>
    <row r="53" spans="1:7" s="172" customFormat="1" ht="24.95" customHeight="1">
      <c r="A53" s="177" t="s">
        <v>187</v>
      </c>
      <c r="B53" s="178" t="s">
        <v>895</v>
      </c>
      <c r="C53" s="175" t="s">
        <v>892</v>
      </c>
      <c r="D53" s="175" t="s">
        <v>882</v>
      </c>
      <c r="E53" s="175">
        <v>10.733034</v>
      </c>
      <c r="F53" s="175">
        <f t="shared" si="0"/>
        <v>9.5066731620903457</v>
      </c>
      <c r="G53" s="179"/>
    </row>
    <row r="54" spans="1:7" s="172" customFormat="1" ht="24.95" customHeight="1">
      <c r="A54" s="177" t="s">
        <v>190</v>
      </c>
      <c r="B54" s="178" t="s">
        <v>896</v>
      </c>
      <c r="C54" s="175" t="s">
        <v>885</v>
      </c>
      <c r="D54" s="175" t="s">
        <v>882</v>
      </c>
      <c r="E54" s="175">
        <v>20.12444</v>
      </c>
      <c r="F54" s="175">
        <f t="shared" ref="F54:F82" si="1">E54/1.129</f>
        <v>17.825013286093888</v>
      </c>
      <c r="G54" s="179"/>
    </row>
    <row r="55" spans="1:7" s="172" customFormat="1" ht="24.95" customHeight="1">
      <c r="A55" s="177" t="s">
        <v>192</v>
      </c>
      <c r="B55" s="178" t="s">
        <v>897</v>
      </c>
      <c r="C55" s="175" t="s">
        <v>885</v>
      </c>
      <c r="D55" s="175" t="s">
        <v>882</v>
      </c>
      <c r="E55" s="175">
        <v>23.729498</v>
      </c>
      <c r="F55" s="175">
        <f t="shared" si="1"/>
        <v>21.018155890168291</v>
      </c>
      <c r="G55" s="179"/>
    </row>
    <row r="56" spans="1:7" s="172" customFormat="1" ht="24.95" customHeight="1">
      <c r="A56" s="177" t="s">
        <v>194</v>
      </c>
      <c r="B56" s="178" t="s">
        <v>898</v>
      </c>
      <c r="C56" s="175" t="s">
        <v>892</v>
      </c>
      <c r="D56" s="175" t="s">
        <v>882</v>
      </c>
      <c r="E56" s="175">
        <v>14.602767999999999</v>
      </c>
      <c r="F56" s="175">
        <f t="shared" si="1"/>
        <v>12.934249778565102</v>
      </c>
      <c r="G56" s="179"/>
    </row>
    <row r="57" spans="1:7" s="172" customFormat="1" ht="24.95" customHeight="1">
      <c r="A57" s="177" t="s">
        <v>196</v>
      </c>
      <c r="B57" s="178" t="s">
        <v>899</v>
      </c>
      <c r="C57" s="175" t="s">
        <v>885</v>
      </c>
      <c r="D57" s="175" t="s">
        <v>882</v>
      </c>
      <c r="E57" s="175">
        <v>13.178998</v>
      </c>
      <c r="F57" s="175">
        <f t="shared" si="1"/>
        <v>11.673160318866254</v>
      </c>
      <c r="G57" s="179"/>
    </row>
    <row r="58" spans="1:7" s="172" customFormat="1" ht="24.95" customHeight="1">
      <c r="A58" s="177" t="s">
        <v>198</v>
      </c>
      <c r="B58" s="178" t="s">
        <v>900</v>
      </c>
      <c r="C58" s="175" t="s">
        <v>875</v>
      </c>
      <c r="D58" s="175" t="s">
        <v>882</v>
      </c>
      <c r="E58" s="175">
        <v>3.5</v>
      </c>
      <c r="F58" s="175">
        <f t="shared" si="1"/>
        <v>3.1000885739592561</v>
      </c>
      <c r="G58" s="179"/>
    </row>
    <row r="59" spans="1:7" s="172" customFormat="1" ht="24.95" customHeight="1">
      <c r="A59" s="177" t="s">
        <v>200</v>
      </c>
      <c r="B59" s="178" t="s">
        <v>901</v>
      </c>
      <c r="C59" s="175" t="s">
        <v>902</v>
      </c>
      <c r="D59" s="175" t="s">
        <v>882</v>
      </c>
      <c r="E59" s="175">
        <v>8</v>
      </c>
      <c r="F59" s="175">
        <f t="shared" si="1"/>
        <v>7.0859167404782992</v>
      </c>
      <c r="G59" s="179"/>
    </row>
    <row r="60" spans="1:7" s="172" customFormat="1" ht="24.95" customHeight="1">
      <c r="A60" s="177" t="s">
        <v>202</v>
      </c>
      <c r="B60" s="178" t="s">
        <v>900</v>
      </c>
      <c r="C60" s="175" t="s">
        <v>885</v>
      </c>
      <c r="D60" s="175" t="s">
        <v>882</v>
      </c>
      <c r="E60" s="175">
        <v>17</v>
      </c>
      <c r="F60" s="175">
        <f t="shared" si="1"/>
        <v>15.057573073516386</v>
      </c>
      <c r="G60" s="179"/>
    </row>
    <row r="61" spans="1:7" s="172" customFormat="1" ht="24.95" customHeight="1">
      <c r="A61" s="177" t="s">
        <v>205</v>
      </c>
      <c r="B61" s="178" t="s">
        <v>903</v>
      </c>
      <c r="C61" s="175" t="s">
        <v>875</v>
      </c>
      <c r="D61" s="175" t="s">
        <v>882</v>
      </c>
      <c r="E61" s="175">
        <v>7.3390199999999997</v>
      </c>
      <c r="F61" s="175">
        <f t="shared" si="1"/>
        <v>6.5004605845881311</v>
      </c>
      <c r="G61" s="179"/>
    </row>
    <row r="62" spans="1:7" s="172" customFormat="1" ht="24.95" customHeight="1">
      <c r="A62" s="177" t="s">
        <v>207</v>
      </c>
      <c r="B62" s="178" t="s">
        <v>903</v>
      </c>
      <c r="C62" s="175" t="s">
        <v>904</v>
      </c>
      <c r="D62" s="175" t="s">
        <v>882</v>
      </c>
      <c r="E62" s="175">
        <v>11.817704000000001</v>
      </c>
      <c r="F62" s="175">
        <f t="shared" si="1"/>
        <v>10.467408325952171</v>
      </c>
      <c r="G62" s="179"/>
    </row>
    <row r="63" spans="1:7" s="172" customFormat="1" ht="24.95" customHeight="1">
      <c r="A63" s="177" t="s">
        <v>210</v>
      </c>
      <c r="B63" s="178" t="s">
        <v>903</v>
      </c>
      <c r="C63" s="175" t="s">
        <v>885</v>
      </c>
      <c r="D63" s="175" t="s">
        <v>882</v>
      </c>
      <c r="E63" s="175">
        <v>17.797122999999999</v>
      </c>
      <c r="F63" s="175">
        <f t="shared" si="1"/>
        <v>15.763616474756422</v>
      </c>
      <c r="G63" s="179"/>
    </row>
    <row r="64" spans="1:7" s="172" customFormat="1" ht="24.95" customHeight="1">
      <c r="A64" s="177" t="s">
        <v>212</v>
      </c>
      <c r="B64" s="178" t="s">
        <v>905</v>
      </c>
      <c r="C64" s="175" t="s">
        <v>885</v>
      </c>
      <c r="D64" s="175" t="s">
        <v>882</v>
      </c>
      <c r="E64" s="175">
        <v>17.057858</v>
      </c>
      <c r="F64" s="175">
        <f t="shared" si="1"/>
        <v>15.108820194862711</v>
      </c>
      <c r="G64" s="179"/>
    </row>
    <row r="65" spans="1:7" s="172" customFormat="1" ht="24.95" customHeight="1">
      <c r="A65" s="177" t="s">
        <v>214</v>
      </c>
      <c r="B65" s="178" t="s">
        <v>906</v>
      </c>
      <c r="C65" s="175" t="s">
        <v>892</v>
      </c>
      <c r="D65" s="175" t="s">
        <v>882</v>
      </c>
      <c r="E65" s="175">
        <v>11.225878</v>
      </c>
      <c r="F65" s="175">
        <f t="shared" si="1"/>
        <v>9.9432046058458816</v>
      </c>
      <c r="G65" s="179"/>
    </row>
    <row r="66" spans="1:7" s="172" customFormat="1" ht="24.95" customHeight="1">
      <c r="A66" s="177" t="s">
        <v>216</v>
      </c>
      <c r="B66" s="178" t="s">
        <v>907</v>
      </c>
      <c r="C66" s="175" t="s">
        <v>884</v>
      </c>
      <c r="D66" s="175" t="s">
        <v>882</v>
      </c>
      <c r="E66" s="175">
        <v>1.752332</v>
      </c>
      <c r="F66" s="175">
        <f t="shared" si="1"/>
        <v>1.5521098317094775</v>
      </c>
      <c r="G66" s="179"/>
    </row>
    <row r="67" spans="1:7" s="172" customFormat="1" ht="24.95" customHeight="1">
      <c r="A67" s="177" t="s">
        <v>218</v>
      </c>
      <c r="B67" s="178" t="s">
        <v>907</v>
      </c>
      <c r="C67" s="175" t="s">
        <v>885</v>
      </c>
      <c r="D67" s="175" t="s">
        <v>882</v>
      </c>
      <c r="E67" s="175">
        <v>3.084835</v>
      </c>
      <c r="F67" s="175">
        <f t="shared" si="1"/>
        <v>2.7323604960141719</v>
      </c>
      <c r="G67" s="179"/>
    </row>
    <row r="68" spans="1:7" s="172" customFormat="1" ht="24.95" customHeight="1">
      <c r="A68" s="177" t="s">
        <v>220</v>
      </c>
      <c r="B68" s="178" t="s">
        <v>908</v>
      </c>
      <c r="C68" s="175" t="s">
        <v>885</v>
      </c>
      <c r="D68" s="175" t="s">
        <v>882</v>
      </c>
      <c r="E68" s="175">
        <v>19.239146999999999</v>
      </c>
      <c r="F68" s="175">
        <f t="shared" si="1"/>
        <v>17.040874224977856</v>
      </c>
      <c r="G68" s="179"/>
    </row>
    <row r="69" spans="1:7" s="172" customFormat="1" ht="24.95" customHeight="1">
      <c r="A69" s="177" t="s">
        <v>222</v>
      </c>
      <c r="B69" s="178" t="s">
        <v>909</v>
      </c>
      <c r="C69" s="175" t="s">
        <v>885</v>
      </c>
      <c r="D69" s="175" t="s">
        <v>882</v>
      </c>
      <c r="E69" s="175">
        <v>2.1447820000000002</v>
      </c>
      <c r="F69" s="175">
        <f t="shared" si="1"/>
        <v>1.8997183348095661</v>
      </c>
      <c r="G69" s="179"/>
    </row>
    <row r="70" spans="1:7" s="172" customFormat="1" ht="24.95" customHeight="1">
      <c r="A70" s="177" t="s">
        <v>224</v>
      </c>
      <c r="B70" s="178" t="s">
        <v>910</v>
      </c>
      <c r="C70" s="175" t="s">
        <v>885</v>
      </c>
      <c r="D70" s="175" t="s">
        <v>882</v>
      </c>
      <c r="E70" s="175">
        <v>5.1931089999999998</v>
      </c>
      <c r="F70" s="175">
        <f t="shared" si="1"/>
        <v>4.5997422497785649</v>
      </c>
      <c r="G70" s="179"/>
    </row>
    <row r="71" spans="1:7" s="172" customFormat="1" ht="24.95" customHeight="1">
      <c r="A71" s="177" t="s">
        <v>226</v>
      </c>
      <c r="B71" s="178" t="s">
        <v>911</v>
      </c>
      <c r="C71" s="175" t="s">
        <v>912</v>
      </c>
      <c r="D71" s="175" t="s">
        <v>356</v>
      </c>
      <c r="E71" s="175">
        <v>3.3073239999999999</v>
      </c>
      <c r="F71" s="175">
        <f t="shared" si="1"/>
        <v>2.9294278122232065</v>
      </c>
      <c r="G71" s="179"/>
    </row>
    <row r="72" spans="1:7" s="172" customFormat="1" ht="24.95" customHeight="1">
      <c r="A72" s="177" t="s">
        <v>228</v>
      </c>
      <c r="B72" s="178" t="s">
        <v>911</v>
      </c>
      <c r="C72" s="175" t="s">
        <v>913</v>
      </c>
      <c r="D72" s="175" t="s">
        <v>356</v>
      </c>
      <c r="E72" s="175">
        <v>4.8525489999999998</v>
      </c>
      <c r="F72" s="175">
        <f t="shared" si="1"/>
        <v>4.2980947741364037</v>
      </c>
      <c r="G72" s="179"/>
    </row>
    <row r="73" spans="1:7" s="172" customFormat="1" ht="24.95" customHeight="1">
      <c r="A73" s="177" t="s">
        <v>229</v>
      </c>
      <c r="B73" s="178" t="s">
        <v>911</v>
      </c>
      <c r="C73" s="175" t="s">
        <v>914</v>
      </c>
      <c r="D73" s="175" t="s">
        <v>356</v>
      </c>
      <c r="E73" s="175">
        <v>7.6267250000000004</v>
      </c>
      <c r="F73" s="175">
        <f t="shared" si="1"/>
        <v>6.7552922940655451</v>
      </c>
      <c r="G73" s="179"/>
    </row>
    <row r="74" spans="1:7" s="172" customFormat="1" ht="24.95" customHeight="1">
      <c r="A74" s="177" t="s">
        <v>230</v>
      </c>
      <c r="B74" s="178" t="s">
        <v>915</v>
      </c>
      <c r="C74" s="175" t="s">
        <v>912</v>
      </c>
      <c r="D74" s="175" t="s">
        <v>356</v>
      </c>
      <c r="E74" s="175">
        <v>4.4910930000000002</v>
      </c>
      <c r="F74" s="175">
        <f t="shared" si="1"/>
        <v>3.9779388839681133</v>
      </c>
      <c r="G74" s="179"/>
    </row>
    <row r="75" spans="1:7" s="172" customFormat="1" ht="24.95" customHeight="1">
      <c r="A75" s="177" t="s">
        <v>231</v>
      </c>
      <c r="B75" s="178" t="s">
        <v>915</v>
      </c>
      <c r="C75" s="175" t="s">
        <v>913</v>
      </c>
      <c r="D75" s="175" t="s">
        <v>356</v>
      </c>
      <c r="E75" s="175">
        <v>6.9670670000000001</v>
      </c>
      <c r="F75" s="175">
        <f t="shared" si="1"/>
        <v>6.1710070859167407</v>
      </c>
      <c r="G75" s="179"/>
    </row>
    <row r="76" spans="1:7" s="172" customFormat="1" ht="24.95" customHeight="1">
      <c r="A76" s="177" t="s">
        <v>232</v>
      </c>
      <c r="B76" s="178" t="s">
        <v>915</v>
      </c>
      <c r="C76" s="175" t="s">
        <v>914</v>
      </c>
      <c r="D76" s="175" t="s">
        <v>356</v>
      </c>
      <c r="E76" s="175">
        <v>10.717174999999999</v>
      </c>
      <c r="F76" s="175">
        <f t="shared" si="1"/>
        <v>9.4926262178919387</v>
      </c>
      <c r="G76" s="179"/>
    </row>
    <row r="77" spans="1:7" s="172" customFormat="1" ht="24.95" customHeight="1">
      <c r="A77" s="177" t="s">
        <v>233</v>
      </c>
      <c r="B77" s="178" t="s">
        <v>915</v>
      </c>
      <c r="C77" s="175" t="s">
        <v>916</v>
      </c>
      <c r="D77" s="175" t="s">
        <v>356</v>
      </c>
      <c r="E77" s="175">
        <v>14.349809</v>
      </c>
      <c r="F77" s="175">
        <f t="shared" si="1"/>
        <v>12.710193976970771</v>
      </c>
      <c r="G77" s="179"/>
    </row>
    <row r="78" spans="1:7" s="172" customFormat="1" ht="24.95" customHeight="1">
      <c r="A78" s="177" t="s">
        <v>234</v>
      </c>
      <c r="B78" s="178" t="s">
        <v>915</v>
      </c>
      <c r="C78" s="175" t="s">
        <v>917</v>
      </c>
      <c r="D78" s="175" t="s">
        <v>356</v>
      </c>
      <c r="E78" s="175">
        <v>22.184370999999999</v>
      </c>
      <c r="F78" s="175">
        <f t="shared" si="1"/>
        <v>19.649575730735162</v>
      </c>
      <c r="G78" s="179"/>
    </row>
    <row r="79" spans="1:7" s="172" customFormat="1" ht="24.95" customHeight="1">
      <c r="A79" s="177" t="s">
        <v>235</v>
      </c>
      <c r="B79" s="178" t="s">
        <v>915</v>
      </c>
      <c r="C79" s="175" t="s">
        <v>918</v>
      </c>
      <c r="D79" s="175" t="s">
        <v>356</v>
      </c>
      <c r="E79" s="175">
        <v>35.883558999999998</v>
      </c>
      <c r="F79" s="175">
        <f t="shared" si="1"/>
        <v>31.783488928255093</v>
      </c>
      <c r="G79" s="179"/>
    </row>
    <row r="80" spans="1:7" s="172" customFormat="1" ht="24.95" customHeight="1">
      <c r="A80" s="177" t="s">
        <v>236</v>
      </c>
      <c r="B80" s="178" t="s">
        <v>915</v>
      </c>
      <c r="C80" s="175" t="s">
        <v>919</v>
      </c>
      <c r="D80" s="175" t="s">
        <v>356</v>
      </c>
      <c r="E80" s="175">
        <v>49.582746999999998</v>
      </c>
      <c r="F80" s="175">
        <f t="shared" si="1"/>
        <v>43.91740212577502</v>
      </c>
      <c r="G80" s="179"/>
    </row>
    <row r="81" spans="1:7" s="172" customFormat="1" ht="24.95" customHeight="1">
      <c r="A81" s="177" t="s">
        <v>238</v>
      </c>
      <c r="B81" s="178" t="s">
        <v>915</v>
      </c>
      <c r="C81" s="175" t="s">
        <v>920</v>
      </c>
      <c r="D81" s="175" t="s">
        <v>356</v>
      </c>
      <c r="E81" s="175">
        <v>73.068359999999998</v>
      </c>
      <c r="F81" s="175">
        <f t="shared" si="1"/>
        <v>64.719539415411873</v>
      </c>
      <c r="G81" s="179"/>
    </row>
    <row r="82" spans="1:7" s="172" customFormat="1" ht="24.95" customHeight="1">
      <c r="A82" s="177" t="s">
        <v>240</v>
      </c>
      <c r="B82" s="178" t="s">
        <v>915</v>
      </c>
      <c r="C82" s="175" t="s">
        <v>921</v>
      </c>
      <c r="D82" s="175" t="s">
        <v>356</v>
      </c>
      <c r="E82" s="175">
        <v>107.650676</v>
      </c>
      <c r="F82" s="175">
        <f t="shared" si="1"/>
        <v>95.350465899025693</v>
      </c>
      <c r="G82" s="179"/>
    </row>
    <row r="83" spans="1:7" s="172" customFormat="1" ht="24.95" customHeight="1">
      <c r="A83" s="177" t="s">
        <v>243</v>
      </c>
      <c r="B83" s="178" t="s">
        <v>922</v>
      </c>
      <c r="C83" s="175" t="s">
        <v>912</v>
      </c>
      <c r="D83" s="175" t="s">
        <v>882</v>
      </c>
      <c r="E83" s="175">
        <v>28.059229999999999</v>
      </c>
      <c r="F83" s="175">
        <f t="shared" ref="F83:F97" si="2">E83/1.129</f>
        <v>24.853170947741365</v>
      </c>
      <c r="G83" s="179"/>
    </row>
    <row r="84" spans="1:7" s="172" customFormat="1" ht="24.95" customHeight="1">
      <c r="A84" s="177" t="s">
        <v>246</v>
      </c>
      <c r="B84" s="178" t="s">
        <v>922</v>
      </c>
      <c r="C84" s="175" t="s">
        <v>913</v>
      </c>
      <c r="D84" s="175" t="s">
        <v>882</v>
      </c>
      <c r="E84" s="175">
        <v>38.343131999999997</v>
      </c>
      <c r="F84" s="175">
        <f t="shared" si="2"/>
        <v>33.962030115146142</v>
      </c>
      <c r="G84" s="179"/>
    </row>
    <row r="85" spans="1:7" s="172" customFormat="1" ht="24.95" customHeight="1">
      <c r="A85" s="177" t="s">
        <v>248</v>
      </c>
      <c r="B85" s="178" t="s">
        <v>922</v>
      </c>
      <c r="C85" s="175" t="s">
        <v>914</v>
      </c>
      <c r="D85" s="175" t="s">
        <v>882</v>
      </c>
      <c r="E85" s="175">
        <v>48.437176999999998</v>
      </c>
      <c r="F85" s="175">
        <f t="shared" si="2"/>
        <v>42.902725420726306</v>
      </c>
      <c r="G85" s="179"/>
    </row>
    <row r="86" spans="1:7" s="172" customFormat="1" ht="24.95" customHeight="1">
      <c r="A86" s="177" t="s">
        <v>250</v>
      </c>
      <c r="B86" s="178" t="s">
        <v>922</v>
      </c>
      <c r="C86" s="175" t="s">
        <v>916</v>
      </c>
      <c r="D86" s="175" t="s">
        <v>882</v>
      </c>
      <c r="E86" s="175">
        <v>89.090232</v>
      </c>
      <c r="F86" s="175">
        <f t="shared" si="2"/>
        <v>78.910745792736932</v>
      </c>
      <c r="G86" s="179"/>
    </row>
    <row r="87" spans="1:7" s="172" customFormat="1" ht="24.95" customHeight="1">
      <c r="A87" s="177" t="s">
        <v>252</v>
      </c>
      <c r="B87" s="178" t="s">
        <v>922</v>
      </c>
      <c r="C87" s="175" t="s">
        <v>917</v>
      </c>
      <c r="D87" s="175" t="s">
        <v>882</v>
      </c>
      <c r="E87" s="175">
        <v>129.703733</v>
      </c>
      <c r="F87" s="175">
        <f t="shared" si="2"/>
        <v>114.88373162090345</v>
      </c>
      <c r="G87" s="179"/>
    </row>
    <row r="88" spans="1:7" s="172" customFormat="1" ht="24.95" customHeight="1">
      <c r="A88" s="177" t="s">
        <v>254</v>
      </c>
      <c r="B88" s="178" t="s">
        <v>922</v>
      </c>
      <c r="C88" s="175" t="s">
        <v>918</v>
      </c>
      <c r="D88" s="175" t="s">
        <v>882</v>
      </c>
      <c r="E88" s="175">
        <v>181.40802600000001</v>
      </c>
      <c r="F88" s="175">
        <f t="shared" si="2"/>
        <v>160.68027103631533</v>
      </c>
      <c r="G88" s="179"/>
    </row>
    <row r="89" spans="1:7" s="172" customFormat="1" ht="24.95" customHeight="1">
      <c r="A89" s="177" t="s">
        <v>256</v>
      </c>
      <c r="B89" s="178" t="s">
        <v>923</v>
      </c>
      <c r="C89" s="175" t="s">
        <v>916</v>
      </c>
      <c r="D89" s="175" t="s">
        <v>882</v>
      </c>
      <c r="E89" s="175">
        <v>57.083565</v>
      </c>
      <c r="F89" s="175">
        <f t="shared" si="2"/>
        <v>50.561173604960139</v>
      </c>
      <c r="G89" s="179"/>
    </row>
    <row r="90" spans="1:7" s="172" customFormat="1" ht="24.95" customHeight="1">
      <c r="A90" s="177" t="s">
        <v>258</v>
      </c>
      <c r="B90" s="178" t="s">
        <v>923</v>
      </c>
      <c r="C90" s="175" t="s">
        <v>917</v>
      </c>
      <c r="D90" s="175" t="s">
        <v>882</v>
      </c>
      <c r="E90" s="175">
        <v>61.869534999999999</v>
      </c>
      <c r="F90" s="175">
        <f t="shared" si="2"/>
        <v>54.800296722763505</v>
      </c>
      <c r="G90" s="179"/>
    </row>
    <row r="91" spans="1:7" s="172" customFormat="1" ht="24.95" customHeight="1">
      <c r="A91" s="177" t="s">
        <v>260</v>
      </c>
      <c r="B91" s="178" t="s">
        <v>924</v>
      </c>
      <c r="C91" s="175" t="s">
        <v>918</v>
      </c>
      <c r="D91" s="175" t="s">
        <v>882</v>
      </c>
      <c r="E91" s="175">
        <v>78.648116000000002</v>
      </c>
      <c r="F91" s="175">
        <f t="shared" si="2"/>
        <v>69.6617502214349</v>
      </c>
      <c r="G91" s="179"/>
    </row>
    <row r="92" spans="1:7" s="172" customFormat="1" ht="24.95" customHeight="1">
      <c r="A92" s="177" t="s">
        <v>262</v>
      </c>
      <c r="B92" s="178" t="s">
        <v>923</v>
      </c>
      <c r="C92" s="175" t="s">
        <v>919</v>
      </c>
      <c r="D92" s="175" t="s">
        <v>882</v>
      </c>
      <c r="E92" s="175">
        <v>82.571820000000002</v>
      </c>
      <c r="F92" s="175">
        <f t="shared" si="2"/>
        <v>73.137130203720105</v>
      </c>
      <c r="G92" s="179"/>
    </row>
    <row r="93" spans="1:7" s="172" customFormat="1" ht="24.95" customHeight="1">
      <c r="A93" s="177" t="s">
        <v>264</v>
      </c>
      <c r="B93" s="178" t="s">
        <v>923</v>
      </c>
      <c r="C93" s="175" t="s">
        <v>920</v>
      </c>
      <c r="D93" s="175" t="s">
        <v>882</v>
      </c>
      <c r="E93" s="175">
        <v>96.510462000000004</v>
      </c>
      <c r="F93" s="175">
        <f t="shared" si="2"/>
        <v>85.483137289636844</v>
      </c>
      <c r="G93" s="179"/>
    </row>
    <row r="94" spans="1:7" s="172" customFormat="1" ht="24.95" customHeight="1">
      <c r="A94" s="177" t="s">
        <v>266</v>
      </c>
      <c r="B94" s="178" t="s">
        <v>923</v>
      </c>
      <c r="C94" s="175" t="s">
        <v>925</v>
      </c>
      <c r="D94" s="175" t="s">
        <v>882</v>
      </c>
      <c r="E94" s="175">
        <v>130.502713</v>
      </c>
      <c r="F94" s="175">
        <f t="shared" si="2"/>
        <v>115.59141984056687</v>
      </c>
      <c r="G94" s="179"/>
    </row>
    <row r="95" spans="1:7" s="172" customFormat="1" ht="24.95" customHeight="1">
      <c r="A95" s="177" t="s">
        <v>641</v>
      </c>
      <c r="B95" s="178" t="s">
        <v>926</v>
      </c>
      <c r="C95" s="175" t="s">
        <v>912</v>
      </c>
      <c r="D95" s="175" t="s">
        <v>882</v>
      </c>
      <c r="E95" s="175">
        <v>3.0994860000000002</v>
      </c>
      <c r="F95" s="175">
        <f t="shared" si="2"/>
        <v>2.7453374667847656</v>
      </c>
      <c r="G95" s="179"/>
    </row>
    <row r="96" spans="1:7" s="172" customFormat="1" ht="24.95" customHeight="1">
      <c r="A96" s="177" t="s">
        <v>644</v>
      </c>
      <c r="B96" s="178" t="s">
        <v>926</v>
      </c>
      <c r="C96" s="175" t="s">
        <v>913</v>
      </c>
      <c r="D96" s="175" t="s">
        <v>882</v>
      </c>
      <c r="E96" s="175">
        <v>5.2682229999999999</v>
      </c>
      <c r="F96" s="175">
        <f t="shared" si="2"/>
        <v>4.6662736935341007</v>
      </c>
      <c r="G96" s="179"/>
    </row>
    <row r="97" spans="1:7" s="172" customFormat="1" ht="24.95" customHeight="1">
      <c r="A97" s="177" t="s">
        <v>647</v>
      </c>
      <c r="B97" s="178" t="s">
        <v>926</v>
      </c>
      <c r="C97" s="175" t="s">
        <v>914</v>
      </c>
      <c r="D97" s="175" t="s">
        <v>882</v>
      </c>
      <c r="E97" s="175">
        <v>7.753234</v>
      </c>
      <c r="F97" s="175">
        <f t="shared" si="2"/>
        <v>6.8673463241806907</v>
      </c>
      <c r="G97" s="179"/>
    </row>
    <row r="98" spans="1:7" s="172" customFormat="1" ht="24.95" customHeight="1">
      <c r="A98" s="177" t="s">
        <v>650</v>
      </c>
      <c r="B98" s="178" t="s">
        <v>927</v>
      </c>
      <c r="C98" s="175" t="s">
        <v>928</v>
      </c>
      <c r="D98" s="175" t="s">
        <v>356</v>
      </c>
      <c r="E98" s="175">
        <v>2.3359100000000002</v>
      </c>
      <c r="F98" s="175">
        <f t="shared" ref="F98:F135" si="3">E98/1.129</f>
        <v>2.0690079716563332</v>
      </c>
      <c r="G98" s="179"/>
    </row>
    <row r="99" spans="1:7" s="172" customFormat="1" ht="24.95" customHeight="1">
      <c r="A99" s="177" t="s">
        <v>653</v>
      </c>
      <c r="B99" s="178" t="s">
        <v>927</v>
      </c>
      <c r="C99" s="175" t="s">
        <v>929</v>
      </c>
      <c r="D99" s="175" t="s">
        <v>356</v>
      </c>
      <c r="E99" s="175">
        <v>3.278769</v>
      </c>
      <c r="F99" s="175">
        <f t="shared" si="3"/>
        <v>2.9041355181576618</v>
      </c>
      <c r="G99" s="179"/>
    </row>
    <row r="100" spans="1:7" s="172" customFormat="1" ht="24.95" customHeight="1">
      <c r="A100" s="177" t="s">
        <v>655</v>
      </c>
      <c r="B100" s="178" t="s">
        <v>927</v>
      </c>
      <c r="C100" s="175" t="s">
        <v>930</v>
      </c>
      <c r="D100" s="175" t="s">
        <v>356</v>
      </c>
      <c r="E100" s="175">
        <v>4.7397739999999997</v>
      </c>
      <c r="F100" s="175">
        <f t="shared" si="3"/>
        <v>4.1982054915854734</v>
      </c>
      <c r="G100" s="179"/>
    </row>
    <row r="101" spans="1:7" s="172" customFormat="1" ht="24.95" customHeight="1">
      <c r="A101" s="177" t="s">
        <v>659</v>
      </c>
      <c r="B101" s="178" t="s">
        <v>927</v>
      </c>
      <c r="C101" s="175" t="s">
        <v>931</v>
      </c>
      <c r="D101" s="175" t="s">
        <v>356</v>
      </c>
      <c r="E101" s="175">
        <v>7.6532920000000004</v>
      </c>
      <c r="F101" s="175">
        <f t="shared" si="3"/>
        <v>6.7788237378210807</v>
      </c>
      <c r="G101" s="179"/>
    </row>
    <row r="102" spans="1:7" s="172" customFormat="1" ht="24.95" customHeight="1">
      <c r="A102" s="177" t="s">
        <v>662</v>
      </c>
      <c r="B102" s="178" t="s">
        <v>927</v>
      </c>
      <c r="C102" s="175" t="s">
        <v>932</v>
      </c>
      <c r="D102" s="175" t="s">
        <v>356</v>
      </c>
      <c r="E102" s="175">
        <v>10.923565999999999</v>
      </c>
      <c r="F102" s="175">
        <f t="shared" si="3"/>
        <v>9.6754348981399456</v>
      </c>
      <c r="G102" s="179"/>
    </row>
    <row r="103" spans="1:7" s="172" customFormat="1" ht="24.95" customHeight="1">
      <c r="A103" s="177" t="s">
        <v>665</v>
      </c>
      <c r="B103" s="178" t="s">
        <v>927</v>
      </c>
      <c r="C103" s="175" t="s">
        <v>933</v>
      </c>
      <c r="D103" s="175" t="s">
        <v>356</v>
      </c>
      <c r="E103" s="175">
        <v>14.567586</v>
      </c>
      <c r="F103" s="175">
        <f t="shared" si="3"/>
        <v>12.903087688219664</v>
      </c>
      <c r="G103" s="179"/>
    </row>
    <row r="104" spans="1:7" s="172" customFormat="1" ht="24.95" customHeight="1">
      <c r="A104" s="177" t="s">
        <v>668</v>
      </c>
      <c r="B104" s="178" t="s">
        <v>927</v>
      </c>
      <c r="C104" s="175" t="s">
        <v>934</v>
      </c>
      <c r="D104" s="175" t="s">
        <v>356</v>
      </c>
      <c r="E104" s="175">
        <v>19.143621</v>
      </c>
      <c r="F104" s="175">
        <f t="shared" si="3"/>
        <v>16.956263064658991</v>
      </c>
      <c r="G104" s="179"/>
    </row>
    <row r="105" spans="1:7" s="172" customFormat="1" ht="24.95" customHeight="1">
      <c r="A105" s="177" t="s">
        <v>671</v>
      </c>
      <c r="B105" s="178" t="s">
        <v>927</v>
      </c>
      <c r="C105" s="175" t="s">
        <v>935</v>
      </c>
      <c r="D105" s="175" t="s">
        <v>356</v>
      </c>
      <c r="E105" s="175">
        <v>27.597176999999999</v>
      </c>
      <c r="F105" s="175">
        <f t="shared" si="3"/>
        <v>24.443912311780334</v>
      </c>
      <c r="G105" s="179"/>
    </row>
    <row r="106" spans="1:7" s="172" customFormat="1" ht="24.95" customHeight="1">
      <c r="A106" s="177" t="s">
        <v>674</v>
      </c>
      <c r="B106" s="178" t="s">
        <v>927</v>
      </c>
      <c r="C106" s="175" t="s">
        <v>936</v>
      </c>
      <c r="D106" s="175" t="s">
        <v>356</v>
      </c>
      <c r="E106" s="175">
        <v>40.484895000000002</v>
      </c>
      <c r="F106" s="175">
        <f t="shared" si="3"/>
        <v>35.859074402125778</v>
      </c>
      <c r="G106" s="179"/>
    </row>
    <row r="107" spans="1:7" s="172" customFormat="1" ht="24.95" customHeight="1">
      <c r="A107" s="177" t="s">
        <v>677</v>
      </c>
      <c r="B107" s="178" t="s">
        <v>927</v>
      </c>
      <c r="C107" s="175" t="s">
        <v>937</v>
      </c>
      <c r="D107" s="175" t="s">
        <v>356</v>
      </c>
      <c r="E107" s="175">
        <v>85.086776</v>
      </c>
      <c r="F107" s="175">
        <f t="shared" si="3"/>
        <v>75.364726306465897</v>
      </c>
      <c r="G107" s="179"/>
    </row>
    <row r="108" spans="1:7" s="172" customFormat="1" ht="24.95" customHeight="1">
      <c r="A108" s="177" t="s">
        <v>680</v>
      </c>
      <c r="B108" s="178" t="s">
        <v>927</v>
      </c>
      <c r="C108" s="175" t="s">
        <v>938</v>
      </c>
      <c r="D108" s="175" t="s">
        <v>356</v>
      </c>
      <c r="E108" s="175">
        <v>132.81706</v>
      </c>
      <c r="F108" s="175">
        <f t="shared" si="3"/>
        <v>117.64132860938884</v>
      </c>
      <c r="G108" s="179"/>
    </row>
    <row r="109" spans="1:7" s="172" customFormat="1" ht="24.95" customHeight="1">
      <c r="A109" s="177" t="s">
        <v>683</v>
      </c>
      <c r="B109" s="178" t="s">
        <v>927</v>
      </c>
      <c r="C109" s="175" t="s">
        <v>939</v>
      </c>
      <c r="D109" s="175" t="s">
        <v>356</v>
      </c>
      <c r="E109" s="175">
        <v>206.95171500000001</v>
      </c>
      <c r="F109" s="175">
        <f t="shared" si="3"/>
        <v>183.30532772364924</v>
      </c>
      <c r="G109" s="179"/>
    </row>
    <row r="110" spans="1:7" s="172" customFormat="1" ht="24.95" customHeight="1">
      <c r="A110" s="177" t="s">
        <v>686</v>
      </c>
      <c r="B110" s="178" t="s">
        <v>927</v>
      </c>
      <c r="C110" s="175" t="s">
        <v>940</v>
      </c>
      <c r="D110" s="175" t="s">
        <v>356</v>
      </c>
      <c r="E110" s="175">
        <v>296.34840400000002</v>
      </c>
      <c r="F110" s="175">
        <f t="shared" si="3"/>
        <v>262.48751461470329</v>
      </c>
      <c r="G110" s="179"/>
    </row>
    <row r="111" spans="1:7" s="172" customFormat="1" ht="24.95" customHeight="1">
      <c r="A111" s="177" t="s">
        <v>689</v>
      </c>
      <c r="B111" s="178" t="s">
        <v>927</v>
      </c>
      <c r="C111" s="175" t="s">
        <v>941</v>
      </c>
      <c r="D111" s="175" t="s">
        <v>356</v>
      </c>
      <c r="E111" s="175">
        <v>376.81803000000002</v>
      </c>
      <c r="F111" s="175">
        <f t="shared" si="3"/>
        <v>333.76264836138176</v>
      </c>
      <c r="G111" s="179"/>
    </row>
    <row r="112" spans="1:7" s="172" customFormat="1" ht="24.95" customHeight="1">
      <c r="A112" s="177" t="s">
        <v>692</v>
      </c>
      <c r="B112" s="178" t="s">
        <v>927</v>
      </c>
      <c r="C112" s="175" t="s">
        <v>942</v>
      </c>
      <c r="D112" s="175" t="s">
        <v>356</v>
      </c>
      <c r="E112" s="175">
        <v>511.41526199999998</v>
      </c>
      <c r="F112" s="175">
        <f t="shared" si="3"/>
        <v>452.98074579273691</v>
      </c>
      <c r="G112" s="179"/>
    </row>
    <row r="113" spans="1:7" s="172" customFormat="1" ht="24.95" customHeight="1">
      <c r="A113" s="177" t="s">
        <v>695</v>
      </c>
      <c r="B113" s="178" t="s">
        <v>927</v>
      </c>
      <c r="C113" s="175" t="s">
        <v>943</v>
      </c>
      <c r="D113" s="175" t="s">
        <v>356</v>
      </c>
      <c r="E113" s="175">
        <v>16.536619000000002</v>
      </c>
      <c r="F113" s="175">
        <f t="shared" si="3"/>
        <v>14.64713817537644</v>
      </c>
      <c r="G113" s="179"/>
    </row>
    <row r="114" spans="1:7" s="172" customFormat="1" ht="24.95" customHeight="1">
      <c r="A114" s="177" t="s">
        <v>698</v>
      </c>
      <c r="B114" s="178" t="s">
        <v>927</v>
      </c>
      <c r="C114" s="175" t="s">
        <v>944</v>
      </c>
      <c r="D114" s="175" t="s">
        <v>356</v>
      </c>
      <c r="E114" s="175">
        <v>23.313921000000001</v>
      </c>
      <c r="F114" s="175">
        <f t="shared" si="3"/>
        <v>20.650062887511073</v>
      </c>
      <c r="G114" s="179"/>
    </row>
    <row r="115" spans="1:7" s="172" customFormat="1" ht="24.95" customHeight="1">
      <c r="A115" s="177" t="s">
        <v>700</v>
      </c>
      <c r="B115" s="178" t="s">
        <v>927</v>
      </c>
      <c r="C115" s="175" t="s">
        <v>945</v>
      </c>
      <c r="D115" s="175" t="s">
        <v>356</v>
      </c>
      <c r="E115" s="175">
        <v>33.886513000000001</v>
      </c>
      <c r="F115" s="175">
        <f t="shared" si="3"/>
        <v>30.014626217891941</v>
      </c>
      <c r="G115" s="179"/>
    </row>
    <row r="116" spans="1:7" s="172" customFormat="1" ht="24.95" customHeight="1">
      <c r="A116" s="177" t="s">
        <v>703</v>
      </c>
      <c r="B116" s="178" t="s">
        <v>927</v>
      </c>
      <c r="C116" s="175" t="s">
        <v>946</v>
      </c>
      <c r="D116" s="175" t="s">
        <v>356</v>
      </c>
      <c r="E116" s="175">
        <v>49.387107999999998</v>
      </c>
      <c r="F116" s="175">
        <f t="shared" si="3"/>
        <v>43.744116917626215</v>
      </c>
      <c r="G116" s="179"/>
    </row>
    <row r="117" spans="1:7" s="172" customFormat="1" ht="24.95" customHeight="1">
      <c r="A117" s="177" t="s">
        <v>706</v>
      </c>
      <c r="B117" s="178" t="s">
        <v>927</v>
      </c>
      <c r="C117" s="175" t="s">
        <v>947</v>
      </c>
      <c r="D117" s="175" t="s">
        <v>356</v>
      </c>
      <c r="E117" s="175">
        <v>104.38853400000001</v>
      </c>
      <c r="F117" s="175">
        <f t="shared" si="3"/>
        <v>92.461057573073518</v>
      </c>
      <c r="G117" s="179"/>
    </row>
    <row r="118" spans="1:7" s="172" customFormat="1" ht="24.95" customHeight="1">
      <c r="A118" s="177" t="s">
        <v>709</v>
      </c>
      <c r="B118" s="178" t="s">
        <v>927</v>
      </c>
      <c r="C118" s="175" t="s">
        <v>948</v>
      </c>
      <c r="D118" s="175" t="s">
        <v>356</v>
      </c>
      <c r="E118" s="175">
        <v>162.23055400000001</v>
      </c>
      <c r="F118" s="175">
        <f t="shared" si="3"/>
        <v>143.6940248007086</v>
      </c>
      <c r="G118" s="179"/>
    </row>
    <row r="119" spans="1:7" s="172" customFormat="1" ht="24.95" customHeight="1">
      <c r="A119" s="177" t="s">
        <v>711</v>
      </c>
      <c r="B119" s="178" t="s">
        <v>949</v>
      </c>
      <c r="C119" s="175" t="s">
        <v>950</v>
      </c>
      <c r="D119" s="175" t="s">
        <v>356</v>
      </c>
      <c r="E119" s="175">
        <v>257.53750300000002</v>
      </c>
      <c r="F119" s="175">
        <f t="shared" si="3"/>
        <v>228.11116297608504</v>
      </c>
      <c r="G119" s="179"/>
    </row>
    <row r="120" spans="1:7" s="172" customFormat="1" ht="24.95" customHeight="1">
      <c r="A120" s="177" t="s">
        <v>713</v>
      </c>
      <c r="B120" s="178" t="s">
        <v>927</v>
      </c>
      <c r="C120" s="175" t="s">
        <v>951</v>
      </c>
      <c r="D120" s="175" t="s">
        <v>356</v>
      </c>
      <c r="E120" s="175">
        <v>362.35978399999999</v>
      </c>
      <c r="F120" s="175">
        <f t="shared" si="3"/>
        <v>320.95640744021256</v>
      </c>
      <c r="G120" s="179"/>
    </row>
    <row r="121" spans="1:7" s="172" customFormat="1" ht="24.95" customHeight="1">
      <c r="A121" s="177" t="s">
        <v>715</v>
      </c>
      <c r="B121" s="178" t="s">
        <v>927</v>
      </c>
      <c r="C121" s="175" t="s">
        <v>952</v>
      </c>
      <c r="D121" s="175" t="s">
        <v>356</v>
      </c>
      <c r="E121" s="175">
        <v>459.04930300000001</v>
      </c>
      <c r="F121" s="175">
        <f t="shared" si="3"/>
        <v>406.59814260407438</v>
      </c>
      <c r="G121" s="179"/>
    </row>
    <row r="122" spans="1:7" s="172" customFormat="1" ht="24.95" customHeight="1">
      <c r="A122" s="177" t="s">
        <v>718</v>
      </c>
      <c r="B122" s="178" t="s">
        <v>927</v>
      </c>
      <c r="C122" s="175" t="s">
        <v>953</v>
      </c>
      <c r="D122" s="175" t="s">
        <v>356</v>
      </c>
      <c r="E122" s="175">
        <v>623.51184799999999</v>
      </c>
      <c r="F122" s="175">
        <f t="shared" si="3"/>
        <v>552.26913020372012</v>
      </c>
      <c r="G122" s="179"/>
    </row>
    <row r="123" spans="1:7" s="172" customFormat="1" ht="24.95" customHeight="1">
      <c r="A123" s="177" t="s">
        <v>720</v>
      </c>
      <c r="B123" s="178" t="s">
        <v>949</v>
      </c>
      <c r="C123" s="175" t="s">
        <v>954</v>
      </c>
      <c r="D123" s="175" t="s">
        <v>356</v>
      </c>
      <c r="E123" s="175">
        <v>5.2280110000000004</v>
      </c>
      <c r="F123" s="175">
        <f t="shared" si="3"/>
        <v>4.630656333038087</v>
      </c>
      <c r="G123" s="179"/>
    </row>
    <row r="124" spans="1:7" s="172" customFormat="1" ht="24.95" customHeight="1">
      <c r="A124" s="177" t="s">
        <v>722</v>
      </c>
      <c r="B124" s="178" t="s">
        <v>927</v>
      </c>
      <c r="C124" s="175" t="s">
        <v>955</v>
      </c>
      <c r="D124" s="175" t="s">
        <v>356</v>
      </c>
      <c r="E124" s="175">
        <v>8.0875810000000001</v>
      </c>
      <c r="F124" s="175">
        <f t="shared" si="3"/>
        <v>7.163490699734278</v>
      </c>
      <c r="G124" s="179"/>
    </row>
    <row r="125" spans="1:7" s="172" customFormat="1" ht="24.95" customHeight="1">
      <c r="A125" s="177" t="s">
        <v>724</v>
      </c>
      <c r="B125" s="178" t="s">
        <v>927</v>
      </c>
      <c r="C125" s="175" t="s">
        <v>956</v>
      </c>
      <c r="D125" s="175" t="s">
        <v>356</v>
      </c>
      <c r="E125" s="175">
        <v>12.515419</v>
      </c>
      <c r="F125" s="175">
        <f t="shared" si="3"/>
        <v>11.085402125775023</v>
      </c>
      <c r="G125" s="179"/>
    </row>
    <row r="126" spans="1:7" s="172" customFormat="1" ht="24.95" customHeight="1">
      <c r="A126" s="177" t="s">
        <v>726</v>
      </c>
      <c r="B126" s="178" t="s">
        <v>927</v>
      </c>
      <c r="C126" s="175" t="s">
        <v>957</v>
      </c>
      <c r="D126" s="175" t="s">
        <v>356</v>
      </c>
      <c r="E126" s="175">
        <v>19.807797000000001</v>
      </c>
      <c r="F126" s="175">
        <f t="shared" si="3"/>
        <v>17.544550044286979</v>
      </c>
      <c r="G126" s="179"/>
    </row>
    <row r="127" spans="1:7" s="172" customFormat="1" ht="24.95" customHeight="1">
      <c r="A127" s="177" t="s">
        <v>728</v>
      </c>
      <c r="B127" s="178" t="s">
        <v>927</v>
      </c>
      <c r="C127" s="175" t="s">
        <v>958</v>
      </c>
      <c r="D127" s="175" t="s">
        <v>356</v>
      </c>
      <c r="E127" s="175">
        <v>27.967669000000001</v>
      </c>
      <c r="F127" s="175">
        <f t="shared" si="3"/>
        <v>24.772071744906999</v>
      </c>
      <c r="G127" s="179"/>
    </row>
    <row r="128" spans="1:7" s="172" customFormat="1" ht="24.95" customHeight="1">
      <c r="A128" s="177" t="s">
        <v>731</v>
      </c>
      <c r="B128" s="178" t="s">
        <v>927</v>
      </c>
      <c r="C128" s="175" t="s">
        <v>959</v>
      </c>
      <c r="D128" s="175" t="s">
        <v>356</v>
      </c>
      <c r="E128" s="175">
        <v>40.347541999999997</v>
      </c>
      <c r="F128" s="175">
        <f t="shared" si="3"/>
        <v>35.737415411868909</v>
      </c>
      <c r="G128" s="179"/>
    </row>
    <row r="129" spans="1:7" s="172" customFormat="1" ht="24.95" customHeight="1">
      <c r="A129" s="177" t="s">
        <v>734</v>
      </c>
      <c r="B129" s="178" t="s">
        <v>927</v>
      </c>
      <c r="C129" s="175" t="s">
        <v>960</v>
      </c>
      <c r="D129" s="175" t="s">
        <v>356</v>
      </c>
      <c r="E129" s="175">
        <v>59.305917000000001</v>
      </c>
      <c r="F129" s="175">
        <f t="shared" si="3"/>
        <v>52.529598759964571</v>
      </c>
      <c r="G129" s="179"/>
    </row>
    <row r="130" spans="1:7" s="172" customFormat="1" ht="24.95" customHeight="1">
      <c r="A130" s="177" t="s">
        <v>737</v>
      </c>
      <c r="B130" s="178" t="s">
        <v>927</v>
      </c>
      <c r="C130" s="175" t="s">
        <v>961</v>
      </c>
      <c r="D130" s="175" t="s">
        <v>356</v>
      </c>
      <c r="E130" s="175">
        <v>125.786738</v>
      </c>
      <c r="F130" s="175">
        <f t="shared" si="3"/>
        <v>111.41429406554472</v>
      </c>
      <c r="G130" s="179"/>
    </row>
    <row r="131" spans="1:7" s="172" customFormat="1" ht="24.95" customHeight="1">
      <c r="A131" s="177" t="s">
        <v>740</v>
      </c>
      <c r="B131" s="178" t="s">
        <v>927</v>
      </c>
      <c r="C131" s="175" t="s">
        <v>962</v>
      </c>
      <c r="D131" s="175" t="s">
        <v>356</v>
      </c>
      <c r="E131" s="175">
        <v>199.568974</v>
      </c>
      <c r="F131" s="175">
        <f t="shared" si="3"/>
        <v>176.76614171833481</v>
      </c>
      <c r="G131" s="179"/>
    </row>
    <row r="132" spans="1:7" s="172" customFormat="1" ht="24.95" customHeight="1">
      <c r="A132" s="177" t="s">
        <v>743</v>
      </c>
      <c r="B132" s="178" t="s">
        <v>927</v>
      </c>
      <c r="C132" s="175" t="s">
        <v>963</v>
      </c>
      <c r="D132" s="175" t="s">
        <v>356</v>
      </c>
      <c r="E132" s="175">
        <v>311.32217700000001</v>
      </c>
      <c r="F132" s="175">
        <f t="shared" si="3"/>
        <v>275.75037821080605</v>
      </c>
      <c r="G132" s="179"/>
    </row>
    <row r="133" spans="1:7" s="172" customFormat="1" ht="24.95" customHeight="1">
      <c r="A133" s="177" t="s">
        <v>746</v>
      </c>
      <c r="B133" s="178" t="s">
        <v>949</v>
      </c>
      <c r="C133" s="175" t="s">
        <v>964</v>
      </c>
      <c r="D133" s="175" t="s">
        <v>356</v>
      </c>
      <c r="E133" s="175">
        <v>436.59384</v>
      </c>
      <c r="F133" s="175">
        <f t="shared" si="3"/>
        <v>386.70844995571304</v>
      </c>
      <c r="G133" s="179"/>
    </row>
    <row r="134" spans="1:7" s="172" customFormat="1" ht="24.95" customHeight="1">
      <c r="A134" s="177" t="s">
        <v>749</v>
      </c>
      <c r="B134" s="178" t="s">
        <v>927</v>
      </c>
      <c r="C134" s="175" t="s">
        <v>965</v>
      </c>
      <c r="D134" s="175" t="s">
        <v>356</v>
      </c>
      <c r="E134" s="175">
        <v>553.88635899999997</v>
      </c>
      <c r="F134" s="175">
        <f t="shared" si="3"/>
        <v>490.5990779450841</v>
      </c>
      <c r="G134" s="179"/>
    </row>
    <row r="135" spans="1:7" s="172" customFormat="1" ht="24.95" customHeight="1">
      <c r="A135" s="177" t="s">
        <v>752</v>
      </c>
      <c r="B135" s="178" t="s">
        <v>949</v>
      </c>
      <c r="C135" s="175" t="s">
        <v>966</v>
      </c>
      <c r="D135" s="175" t="s">
        <v>356</v>
      </c>
      <c r="E135" s="175">
        <v>754.68428300000005</v>
      </c>
      <c r="F135" s="175">
        <f t="shared" si="3"/>
        <v>668.45374933569531</v>
      </c>
      <c r="G135" s="179"/>
    </row>
    <row r="136" spans="1:7" s="172" customFormat="1" ht="24.95" customHeight="1">
      <c r="A136" s="177" t="s">
        <v>754</v>
      </c>
      <c r="B136" s="180" t="s">
        <v>967</v>
      </c>
      <c r="C136" s="175" t="s">
        <v>968</v>
      </c>
      <c r="D136" s="175" t="s">
        <v>356</v>
      </c>
      <c r="E136" s="181">
        <v>61.725299999999997</v>
      </c>
      <c r="F136" s="175">
        <f t="shared" ref="F136:F164" si="4">E136/1.129</f>
        <v>54.672542072630641</v>
      </c>
      <c r="G136" s="182"/>
    </row>
    <row r="137" spans="1:7" s="172" customFormat="1" ht="24.95" customHeight="1">
      <c r="A137" s="177" t="s">
        <v>757</v>
      </c>
      <c r="B137" s="180" t="s">
        <v>967</v>
      </c>
      <c r="C137" s="175" t="s">
        <v>969</v>
      </c>
      <c r="D137" s="175" t="s">
        <v>356</v>
      </c>
      <c r="E137" s="181">
        <v>80.717699999999994</v>
      </c>
      <c r="F137" s="175">
        <f t="shared" si="4"/>
        <v>71.494862710363151</v>
      </c>
      <c r="G137" s="182"/>
    </row>
    <row r="138" spans="1:7" s="172" customFormat="1" ht="24.95" customHeight="1">
      <c r="A138" s="177" t="s">
        <v>760</v>
      </c>
      <c r="B138" s="180" t="s">
        <v>967</v>
      </c>
      <c r="C138" s="175" t="s">
        <v>970</v>
      </c>
      <c r="D138" s="175" t="s">
        <v>356</v>
      </c>
      <c r="E138" s="181">
        <v>104.45820000000001</v>
      </c>
      <c r="F138" s="175">
        <f t="shared" si="4"/>
        <v>92.522763507528794</v>
      </c>
      <c r="G138" s="182"/>
    </row>
    <row r="139" spans="1:7" s="172" customFormat="1" ht="24.95" customHeight="1">
      <c r="A139" s="177" t="s">
        <v>762</v>
      </c>
      <c r="B139" s="180" t="s">
        <v>967</v>
      </c>
      <c r="C139" s="175" t="s">
        <v>971</v>
      </c>
      <c r="D139" s="175" t="s">
        <v>356</v>
      </c>
      <c r="E139" s="181">
        <v>204.16829999999999</v>
      </c>
      <c r="F139" s="175">
        <f t="shared" si="4"/>
        <v>180.83994685562445</v>
      </c>
      <c r="G139" s="182"/>
    </row>
    <row r="140" spans="1:7" s="172" customFormat="1" ht="24.95" customHeight="1">
      <c r="A140" s="177" t="s">
        <v>764</v>
      </c>
      <c r="B140" s="180" t="s">
        <v>967</v>
      </c>
      <c r="C140" s="175" t="s">
        <v>972</v>
      </c>
      <c r="D140" s="175" t="s">
        <v>356</v>
      </c>
      <c r="E140" s="181">
        <v>398.84039999999999</v>
      </c>
      <c r="F140" s="175">
        <f t="shared" si="4"/>
        <v>353.26873339238261</v>
      </c>
      <c r="G140" s="182"/>
    </row>
    <row r="141" spans="1:7" s="172" customFormat="1" ht="24.95" customHeight="1">
      <c r="A141" s="177" t="s">
        <v>766</v>
      </c>
      <c r="B141" s="180" t="s">
        <v>973</v>
      </c>
      <c r="C141" s="175" t="s">
        <v>974</v>
      </c>
      <c r="D141" s="175" t="s">
        <v>356</v>
      </c>
      <c r="E141" s="181">
        <v>34</v>
      </c>
      <c r="F141" s="175">
        <f t="shared" si="4"/>
        <v>30.115146147032771</v>
      </c>
      <c r="G141" s="182"/>
    </row>
    <row r="142" spans="1:7" s="172" customFormat="1" ht="24.95" customHeight="1">
      <c r="A142" s="177" t="s">
        <v>768</v>
      </c>
      <c r="B142" s="180" t="s">
        <v>973</v>
      </c>
      <c r="C142" s="175" t="s">
        <v>975</v>
      </c>
      <c r="D142" s="175" t="s">
        <v>356</v>
      </c>
      <c r="E142" s="181">
        <v>63</v>
      </c>
      <c r="F142" s="175">
        <f t="shared" si="4"/>
        <v>55.801594331266607</v>
      </c>
      <c r="G142" s="182"/>
    </row>
    <row r="143" spans="1:7" s="172" customFormat="1" ht="24.95" customHeight="1">
      <c r="A143" s="177" t="s">
        <v>770</v>
      </c>
      <c r="B143" s="180" t="s">
        <v>973</v>
      </c>
      <c r="C143" s="175" t="s">
        <v>976</v>
      </c>
      <c r="D143" s="175" t="s">
        <v>356</v>
      </c>
      <c r="E143" s="181">
        <v>110</v>
      </c>
      <c r="F143" s="175">
        <f t="shared" si="4"/>
        <v>97.43135518157662</v>
      </c>
      <c r="G143" s="182"/>
    </row>
    <row r="144" spans="1:7" s="172" customFormat="1" ht="24.95" customHeight="1">
      <c r="A144" s="177" t="s">
        <v>977</v>
      </c>
      <c r="B144" s="180" t="s">
        <v>978</v>
      </c>
      <c r="C144" s="175" t="s">
        <v>979</v>
      </c>
      <c r="D144" s="175" t="s">
        <v>356</v>
      </c>
      <c r="E144" s="181">
        <v>14.5</v>
      </c>
      <c r="F144" s="175">
        <f t="shared" si="4"/>
        <v>12.843224092116918</v>
      </c>
      <c r="G144" s="182"/>
    </row>
    <row r="145" spans="1:7" s="172" customFormat="1" ht="24.95" customHeight="1">
      <c r="A145" s="177" t="s">
        <v>980</v>
      </c>
      <c r="B145" s="180" t="s">
        <v>978</v>
      </c>
      <c r="C145" s="175" t="s">
        <v>981</v>
      </c>
      <c r="D145" s="175" t="s">
        <v>356</v>
      </c>
      <c r="E145" s="181">
        <v>27</v>
      </c>
      <c r="F145" s="175">
        <f t="shared" si="4"/>
        <v>23.914968999114262</v>
      </c>
      <c r="G145" s="182"/>
    </row>
    <row r="146" spans="1:7" s="172" customFormat="1" ht="24.95" customHeight="1">
      <c r="A146" s="177" t="s">
        <v>982</v>
      </c>
      <c r="B146" s="180" t="s">
        <v>978</v>
      </c>
      <c r="C146" s="175" t="s">
        <v>983</v>
      </c>
      <c r="D146" s="175" t="s">
        <v>356</v>
      </c>
      <c r="E146" s="181">
        <v>50</v>
      </c>
      <c r="F146" s="175">
        <f t="shared" si="4"/>
        <v>44.286979627989368</v>
      </c>
      <c r="G146" s="182"/>
    </row>
    <row r="147" spans="1:7" s="172" customFormat="1" ht="24.95" customHeight="1">
      <c r="A147" s="177" t="s">
        <v>984</v>
      </c>
      <c r="B147" s="180" t="s">
        <v>985</v>
      </c>
      <c r="C147" s="175" t="s">
        <v>986</v>
      </c>
      <c r="D147" s="175" t="s">
        <v>356</v>
      </c>
      <c r="E147" s="181">
        <v>35</v>
      </c>
      <c r="F147" s="175">
        <f t="shared" si="4"/>
        <v>31.000885739592558</v>
      </c>
      <c r="G147" s="182"/>
    </row>
    <row r="148" spans="1:7" s="172" customFormat="1" ht="24.95" customHeight="1">
      <c r="A148" s="177" t="s">
        <v>987</v>
      </c>
      <c r="B148" s="180" t="s">
        <v>985</v>
      </c>
      <c r="C148" s="175" t="s">
        <v>988</v>
      </c>
      <c r="D148" s="175" t="s">
        <v>356</v>
      </c>
      <c r="E148" s="181">
        <v>41.5</v>
      </c>
      <c r="F148" s="175">
        <f t="shared" si="4"/>
        <v>36.758193091231178</v>
      </c>
      <c r="G148" s="182"/>
    </row>
    <row r="149" spans="1:7" s="172" customFormat="1" ht="24.95" customHeight="1">
      <c r="A149" s="177" t="s">
        <v>989</v>
      </c>
      <c r="B149" s="180" t="s">
        <v>985</v>
      </c>
      <c r="C149" s="175" t="s">
        <v>990</v>
      </c>
      <c r="D149" s="175" t="s">
        <v>356</v>
      </c>
      <c r="E149" s="181">
        <v>58.5</v>
      </c>
      <c r="F149" s="175">
        <f t="shared" si="4"/>
        <v>51.815766164747565</v>
      </c>
      <c r="G149" s="182"/>
    </row>
    <row r="150" spans="1:7" s="172" customFormat="1" ht="24.95" customHeight="1">
      <c r="A150" s="177" t="s">
        <v>991</v>
      </c>
      <c r="B150" s="180" t="s">
        <v>985</v>
      </c>
      <c r="C150" s="175" t="s">
        <v>992</v>
      </c>
      <c r="D150" s="175" t="s">
        <v>356</v>
      </c>
      <c r="E150" s="181">
        <v>82</v>
      </c>
      <c r="F150" s="175">
        <f t="shared" si="4"/>
        <v>72.630646589902568</v>
      </c>
      <c r="G150" s="182"/>
    </row>
    <row r="151" spans="1:7" s="172" customFormat="1" ht="24.95" customHeight="1">
      <c r="A151" s="177" t="s">
        <v>993</v>
      </c>
      <c r="B151" s="180" t="s">
        <v>985</v>
      </c>
      <c r="C151" s="175" t="s">
        <v>994</v>
      </c>
      <c r="D151" s="175" t="s">
        <v>356</v>
      </c>
      <c r="E151" s="181">
        <v>142</v>
      </c>
      <c r="F151" s="175">
        <f t="shared" si="4"/>
        <v>125.77502214348981</v>
      </c>
      <c r="G151" s="182"/>
    </row>
    <row r="152" spans="1:7" s="172" customFormat="1" ht="24.95" customHeight="1">
      <c r="A152" s="177" t="s">
        <v>995</v>
      </c>
      <c r="B152" s="180" t="s">
        <v>985</v>
      </c>
      <c r="C152" s="175" t="s">
        <v>996</v>
      </c>
      <c r="D152" s="175" t="s">
        <v>356</v>
      </c>
      <c r="E152" s="181">
        <v>185</v>
      </c>
      <c r="F152" s="175">
        <f t="shared" si="4"/>
        <v>163.86182462356066</v>
      </c>
      <c r="G152" s="182"/>
    </row>
    <row r="153" spans="1:7" s="172" customFormat="1" ht="24.95" customHeight="1">
      <c r="A153" s="177" t="s">
        <v>997</v>
      </c>
      <c r="B153" s="180" t="s">
        <v>985</v>
      </c>
      <c r="C153" s="175" t="s">
        <v>998</v>
      </c>
      <c r="D153" s="175" t="s">
        <v>356</v>
      </c>
      <c r="E153" s="181">
        <v>251</v>
      </c>
      <c r="F153" s="175">
        <f t="shared" si="4"/>
        <v>222.32063773250664</v>
      </c>
      <c r="G153" s="182"/>
    </row>
    <row r="154" spans="1:7" s="172" customFormat="1" ht="24.95" customHeight="1">
      <c r="A154" s="177" t="s">
        <v>999</v>
      </c>
      <c r="B154" s="180" t="s">
        <v>1000</v>
      </c>
      <c r="C154" s="181" t="s">
        <v>1001</v>
      </c>
      <c r="D154" s="175" t="s">
        <v>356</v>
      </c>
      <c r="E154" s="181">
        <v>118.3417</v>
      </c>
      <c r="F154" s="175">
        <f t="shared" si="4"/>
        <v>104.8199291408326</v>
      </c>
      <c r="G154" s="182"/>
    </row>
    <row r="155" spans="1:7" s="172" customFormat="1" ht="24.95" customHeight="1">
      <c r="A155" s="177" t="s">
        <v>1002</v>
      </c>
      <c r="B155" s="180" t="s">
        <v>1000</v>
      </c>
      <c r="C155" s="181" t="s">
        <v>1003</v>
      </c>
      <c r="D155" s="175" t="s">
        <v>356</v>
      </c>
      <c r="E155" s="181">
        <v>142.1266</v>
      </c>
      <c r="F155" s="175">
        <f t="shared" si="4"/>
        <v>125.88715677590788</v>
      </c>
      <c r="G155" s="182"/>
    </row>
    <row r="156" spans="1:7" s="172" customFormat="1" ht="24.95" customHeight="1">
      <c r="A156" s="177" t="s">
        <v>1004</v>
      </c>
      <c r="B156" s="180" t="s">
        <v>1000</v>
      </c>
      <c r="C156" s="181" t="s">
        <v>1005</v>
      </c>
      <c r="D156" s="175" t="s">
        <v>356</v>
      </c>
      <c r="E156" s="181">
        <v>199.5558</v>
      </c>
      <c r="F156" s="175">
        <f t="shared" si="4"/>
        <v>176.75447298494242</v>
      </c>
      <c r="G156" s="182"/>
    </row>
    <row r="157" spans="1:7" s="172" customFormat="1" ht="24.95" customHeight="1">
      <c r="A157" s="177" t="s">
        <v>1006</v>
      </c>
      <c r="B157" s="180" t="s">
        <v>1000</v>
      </c>
      <c r="C157" s="181" t="s">
        <v>1007</v>
      </c>
      <c r="D157" s="175" t="s">
        <v>356</v>
      </c>
      <c r="E157" s="181">
        <v>332.25970000000001</v>
      </c>
      <c r="F157" s="175">
        <f t="shared" si="4"/>
        <v>294.29557130203722</v>
      </c>
      <c r="G157" s="182"/>
    </row>
    <row r="158" spans="1:7" s="172" customFormat="1" ht="24.95" customHeight="1">
      <c r="A158" s="177" t="s">
        <v>1008</v>
      </c>
      <c r="B158" s="180" t="s">
        <v>1000</v>
      </c>
      <c r="C158" s="181" t="s">
        <v>1009</v>
      </c>
      <c r="D158" s="175" t="s">
        <v>356</v>
      </c>
      <c r="E158" s="181">
        <v>491.27409999999998</v>
      </c>
      <c r="F158" s="175">
        <f t="shared" si="4"/>
        <v>435.14092116917624</v>
      </c>
      <c r="G158" s="182"/>
    </row>
    <row r="159" spans="1:7" s="172" customFormat="1" ht="24.95" customHeight="1">
      <c r="A159" s="177" t="s">
        <v>1010</v>
      </c>
      <c r="B159" s="180" t="s">
        <v>1000</v>
      </c>
      <c r="C159" s="181" t="s">
        <v>1011</v>
      </c>
      <c r="D159" s="175" t="s">
        <v>356</v>
      </c>
      <c r="E159" s="181">
        <v>681.83079999999995</v>
      </c>
      <c r="F159" s="175">
        <f t="shared" si="4"/>
        <v>603.92453498671387</v>
      </c>
      <c r="G159" s="182"/>
    </row>
    <row r="160" spans="1:7" s="172" customFormat="1" ht="24.95" customHeight="1">
      <c r="A160" s="177" t="s">
        <v>1012</v>
      </c>
      <c r="B160" s="180" t="s">
        <v>1000</v>
      </c>
      <c r="C160" s="181" t="s">
        <v>1013</v>
      </c>
      <c r="D160" s="175" t="s">
        <v>356</v>
      </c>
      <c r="E160" s="181">
        <v>898.92020000000002</v>
      </c>
      <c r="F160" s="175">
        <f t="shared" si="4"/>
        <v>796.20921169176268</v>
      </c>
      <c r="G160" s="182"/>
    </row>
    <row r="161" spans="1:7" s="172" customFormat="1" ht="24.95" customHeight="1">
      <c r="A161" s="177" t="s">
        <v>1014</v>
      </c>
      <c r="B161" s="180" t="s">
        <v>1000</v>
      </c>
      <c r="C161" s="181" t="s">
        <v>1015</v>
      </c>
      <c r="D161" s="175" t="s">
        <v>356</v>
      </c>
      <c r="E161" s="181">
        <v>1420.8579</v>
      </c>
      <c r="F161" s="175">
        <f t="shared" si="4"/>
        <v>1258.5100974313552</v>
      </c>
      <c r="G161" s="182"/>
    </row>
    <row r="162" spans="1:7" s="172" customFormat="1" ht="24.95" customHeight="1">
      <c r="A162" s="177" t="s">
        <v>1016</v>
      </c>
      <c r="B162" s="180" t="s">
        <v>1000</v>
      </c>
      <c r="C162" s="181" t="s">
        <v>1017</v>
      </c>
      <c r="D162" s="175" t="s">
        <v>356</v>
      </c>
      <c r="E162" s="181">
        <v>2091.6776</v>
      </c>
      <c r="F162" s="175">
        <f t="shared" si="4"/>
        <v>1852.6816651904339</v>
      </c>
      <c r="G162" s="182"/>
    </row>
    <row r="163" spans="1:7" s="172" customFormat="1" ht="24.95" customHeight="1">
      <c r="A163" s="177" t="s">
        <v>1018</v>
      </c>
      <c r="B163" s="180" t="s">
        <v>1000</v>
      </c>
      <c r="C163" s="181" t="s">
        <v>1019</v>
      </c>
      <c r="D163" s="175" t="s">
        <v>356</v>
      </c>
      <c r="E163" s="181">
        <v>2849.7615000000001</v>
      </c>
      <c r="F163" s="175">
        <f t="shared" si="4"/>
        <v>2524.1465899025688</v>
      </c>
      <c r="G163" s="182"/>
    </row>
    <row r="164" spans="1:7" s="172" customFormat="1" ht="24.95" customHeight="1">
      <c r="A164" s="177" t="s">
        <v>1020</v>
      </c>
      <c r="B164" s="180" t="s">
        <v>1000</v>
      </c>
      <c r="C164" s="181" t="s">
        <v>1021</v>
      </c>
      <c r="D164" s="175" t="s">
        <v>356</v>
      </c>
      <c r="E164" s="181">
        <v>3681.1017000000002</v>
      </c>
      <c r="F164" s="175">
        <f t="shared" si="4"/>
        <v>3260.4975199291412</v>
      </c>
      <c r="G164" s="182"/>
    </row>
    <row r="165" spans="1:7" s="172" customFormat="1" ht="24.95" customHeight="1">
      <c r="A165" s="264" t="s">
        <v>1022</v>
      </c>
      <c r="B165" s="252"/>
      <c r="C165" s="252"/>
      <c r="D165" s="252"/>
      <c r="E165" s="252"/>
      <c r="F165" s="252"/>
      <c r="G165" s="265"/>
    </row>
    <row r="166" spans="1:7" s="172" customFormat="1" ht="24.95" customHeight="1">
      <c r="A166" s="177" t="s">
        <v>60</v>
      </c>
      <c r="B166" s="183" t="s">
        <v>1023</v>
      </c>
      <c r="C166" s="184" t="s">
        <v>1024</v>
      </c>
      <c r="D166" s="185" t="s">
        <v>882</v>
      </c>
      <c r="E166" s="185">
        <v>11.290800000000001</v>
      </c>
      <c r="F166" s="175">
        <f>E166/1.129</f>
        <v>10.000708591674048</v>
      </c>
      <c r="G166" s="179"/>
    </row>
    <row r="167" spans="1:7" s="172" customFormat="1" ht="24.95" customHeight="1">
      <c r="A167" s="177" t="s">
        <v>63</v>
      </c>
      <c r="B167" s="183" t="s">
        <v>1023</v>
      </c>
      <c r="C167" s="184" t="s">
        <v>1025</v>
      </c>
      <c r="D167" s="185" t="s">
        <v>882</v>
      </c>
      <c r="E167" s="185">
        <v>15.9953</v>
      </c>
      <c r="F167" s="175">
        <f t="shared" ref="F167:F230" si="5">E167/1.129</f>
        <v>14.167670504871568</v>
      </c>
      <c r="G167" s="179"/>
    </row>
    <row r="168" spans="1:7" s="172" customFormat="1" ht="24.95" customHeight="1">
      <c r="A168" s="177" t="s">
        <v>66</v>
      </c>
      <c r="B168" s="183" t="s">
        <v>1023</v>
      </c>
      <c r="C168" s="184" t="s">
        <v>1026</v>
      </c>
      <c r="D168" s="185" t="s">
        <v>882</v>
      </c>
      <c r="E168" s="185">
        <v>22.111149999999999</v>
      </c>
      <c r="F168" s="175">
        <f t="shared" si="5"/>
        <v>19.584720992028341</v>
      </c>
      <c r="G168" s="179"/>
    </row>
    <row r="169" spans="1:7" s="172" customFormat="1" ht="24.95" customHeight="1">
      <c r="A169" s="177" t="s">
        <v>69</v>
      </c>
      <c r="B169" s="183" t="s">
        <v>1023</v>
      </c>
      <c r="C169" s="184" t="s">
        <v>1027</v>
      </c>
      <c r="D169" s="185" t="s">
        <v>882</v>
      </c>
      <c r="E169" s="185">
        <v>32.9315</v>
      </c>
      <c r="F169" s="175">
        <f t="shared" si="5"/>
        <v>29.168733392382638</v>
      </c>
      <c r="G169" s="179"/>
    </row>
    <row r="170" spans="1:7" s="172" customFormat="1" ht="24.95" customHeight="1">
      <c r="A170" s="177" t="s">
        <v>71</v>
      </c>
      <c r="B170" s="183" t="s">
        <v>1023</v>
      </c>
      <c r="C170" s="184" t="s">
        <v>1028</v>
      </c>
      <c r="D170" s="185" t="s">
        <v>882</v>
      </c>
      <c r="E170" s="185">
        <v>45.163200000000003</v>
      </c>
      <c r="F170" s="175">
        <f t="shared" si="5"/>
        <v>40.002834366696192</v>
      </c>
      <c r="G170" s="179"/>
    </row>
    <row r="171" spans="1:7" s="172" customFormat="1" ht="24.95" customHeight="1">
      <c r="A171" s="177" t="s">
        <v>73</v>
      </c>
      <c r="B171" s="183" t="s">
        <v>1023</v>
      </c>
      <c r="C171" s="184" t="s">
        <v>1029</v>
      </c>
      <c r="D171" s="185" t="s">
        <v>882</v>
      </c>
      <c r="E171" s="185">
        <v>63.981200000000001</v>
      </c>
      <c r="F171" s="175">
        <f t="shared" si="5"/>
        <v>56.670682019486271</v>
      </c>
      <c r="G171" s="179"/>
    </row>
    <row r="172" spans="1:7" s="172" customFormat="1" ht="24.95" customHeight="1">
      <c r="A172" s="177" t="s">
        <v>56</v>
      </c>
      <c r="B172" s="183" t="s">
        <v>1023</v>
      </c>
      <c r="C172" s="184" t="s">
        <v>1030</v>
      </c>
      <c r="D172" s="185" t="s">
        <v>882</v>
      </c>
      <c r="E172" s="185">
        <v>1642.387995</v>
      </c>
      <c r="F172" s="175">
        <f t="shared" si="5"/>
        <v>1454.7280735163863</v>
      </c>
      <c r="G172" s="179"/>
    </row>
    <row r="173" spans="1:7" s="172" customFormat="1" ht="24.95" customHeight="1">
      <c r="A173" s="177" t="s">
        <v>76</v>
      </c>
      <c r="B173" s="183" t="s">
        <v>1023</v>
      </c>
      <c r="C173" s="184" t="s">
        <v>1031</v>
      </c>
      <c r="D173" s="185" t="s">
        <v>882</v>
      </c>
      <c r="E173" s="185">
        <v>2216.6192649999998</v>
      </c>
      <c r="F173" s="175">
        <f t="shared" si="5"/>
        <v>1963.3474446412754</v>
      </c>
      <c r="G173" s="179"/>
    </row>
    <row r="174" spans="1:7" s="172" customFormat="1" ht="24.95" customHeight="1">
      <c r="A174" s="177" t="s">
        <v>78</v>
      </c>
      <c r="B174" s="183" t="s">
        <v>1023</v>
      </c>
      <c r="C174" s="184" t="s">
        <v>1032</v>
      </c>
      <c r="D174" s="185" t="s">
        <v>882</v>
      </c>
      <c r="E174" s="185">
        <v>3081.9649949999998</v>
      </c>
      <c r="F174" s="175">
        <f t="shared" si="5"/>
        <v>2729.8184189548269</v>
      </c>
      <c r="G174" s="179"/>
    </row>
    <row r="175" spans="1:7" s="172" customFormat="1" ht="24.95" customHeight="1">
      <c r="A175" s="177" t="s">
        <v>95</v>
      </c>
      <c r="B175" s="183" t="s">
        <v>1023</v>
      </c>
      <c r="C175" s="184" t="s">
        <v>1033</v>
      </c>
      <c r="D175" s="185" t="s">
        <v>882</v>
      </c>
      <c r="E175" s="185">
        <v>249.52668</v>
      </c>
      <c r="F175" s="175">
        <f t="shared" si="5"/>
        <v>221.01565987599645</v>
      </c>
      <c r="G175" s="179"/>
    </row>
    <row r="176" spans="1:7" s="172" customFormat="1" ht="24.95" customHeight="1">
      <c r="A176" s="177" t="s">
        <v>97</v>
      </c>
      <c r="B176" s="183" t="s">
        <v>1023</v>
      </c>
      <c r="C176" s="184" t="s">
        <v>1034</v>
      </c>
      <c r="D176" s="185" t="s">
        <v>882</v>
      </c>
      <c r="E176" s="185">
        <v>456.853995</v>
      </c>
      <c r="F176" s="175">
        <f t="shared" si="5"/>
        <v>404.65367139061118</v>
      </c>
      <c r="G176" s="179"/>
    </row>
    <row r="177" spans="1:7" s="172" customFormat="1" ht="24.95" customHeight="1">
      <c r="A177" s="177" t="s">
        <v>113</v>
      </c>
      <c r="B177" s="183" t="s">
        <v>1023</v>
      </c>
      <c r="C177" s="184" t="s">
        <v>1035</v>
      </c>
      <c r="D177" s="185" t="s">
        <v>882</v>
      </c>
      <c r="E177" s="185">
        <v>310.73222500000003</v>
      </c>
      <c r="F177" s="175">
        <f t="shared" si="5"/>
        <v>275.22783436669624</v>
      </c>
      <c r="G177" s="179"/>
    </row>
    <row r="178" spans="1:7" s="172" customFormat="1" ht="24.95" customHeight="1">
      <c r="A178" s="177" t="s">
        <v>115</v>
      </c>
      <c r="B178" s="183" t="s">
        <v>1023</v>
      </c>
      <c r="C178" s="184" t="s">
        <v>1036</v>
      </c>
      <c r="D178" s="185" t="s">
        <v>882</v>
      </c>
      <c r="E178" s="185">
        <v>343.89895000000001</v>
      </c>
      <c r="F178" s="175">
        <f t="shared" si="5"/>
        <v>304.60491585473869</v>
      </c>
      <c r="G178" s="179"/>
    </row>
    <row r="179" spans="1:7" s="172" customFormat="1" ht="24.95" customHeight="1">
      <c r="A179" s="177" t="s">
        <v>117</v>
      </c>
      <c r="B179" s="183" t="s">
        <v>1023</v>
      </c>
      <c r="C179" s="184" t="s">
        <v>1037</v>
      </c>
      <c r="D179" s="185" t="s">
        <v>882</v>
      </c>
      <c r="E179" s="185">
        <v>356.13065</v>
      </c>
      <c r="F179" s="175">
        <f t="shared" si="5"/>
        <v>315.43901682905226</v>
      </c>
      <c r="G179" s="179"/>
    </row>
    <row r="180" spans="1:7" s="172" customFormat="1" ht="24.95" customHeight="1">
      <c r="A180" s="177" t="s">
        <v>119</v>
      </c>
      <c r="B180" s="183" t="s">
        <v>1023</v>
      </c>
      <c r="C180" s="184" t="s">
        <v>1038</v>
      </c>
      <c r="D180" s="185" t="s">
        <v>882</v>
      </c>
      <c r="E180" s="185">
        <v>494.25477000000001</v>
      </c>
      <c r="F180" s="175">
        <f t="shared" si="5"/>
        <v>437.78101860053147</v>
      </c>
      <c r="G180" s="179"/>
    </row>
    <row r="181" spans="1:7" s="172" customFormat="1" ht="24.95" customHeight="1">
      <c r="A181" s="177" t="s">
        <v>121</v>
      </c>
      <c r="B181" s="183" t="s">
        <v>1023</v>
      </c>
      <c r="C181" s="184" t="s">
        <v>1039</v>
      </c>
      <c r="D181" s="185" t="s">
        <v>882</v>
      </c>
      <c r="E181" s="185">
        <v>593.23744999999997</v>
      </c>
      <c r="F181" s="175">
        <f t="shared" si="5"/>
        <v>525.45389725420728</v>
      </c>
      <c r="G181" s="179"/>
    </row>
    <row r="182" spans="1:7" s="172" customFormat="1" ht="24.95" customHeight="1">
      <c r="A182" s="177" t="s">
        <v>123</v>
      </c>
      <c r="B182" s="183" t="s">
        <v>1023</v>
      </c>
      <c r="C182" s="184" t="s">
        <v>1040</v>
      </c>
      <c r="D182" s="185" t="s">
        <v>882</v>
      </c>
      <c r="E182" s="185">
        <v>795.53094999999996</v>
      </c>
      <c r="F182" s="175">
        <f t="shared" si="5"/>
        <v>704.63325952170055</v>
      </c>
      <c r="G182" s="179"/>
    </row>
    <row r="183" spans="1:7" s="172" customFormat="1" ht="24.95" customHeight="1">
      <c r="A183" s="177" t="s">
        <v>125</v>
      </c>
      <c r="B183" s="183" t="s">
        <v>1023</v>
      </c>
      <c r="C183" s="184" t="s">
        <v>1041</v>
      </c>
      <c r="D183" s="185" t="s">
        <v>882</v>
      </c>
      <c r="E183" s="185">
        <v>899.02994999999999</v>
      </c>
      <c r="F183" s="175">
        <f t="shared" si="5"/>
        <v>796.30642161204605</v>
      </c>
      <c r="G183" s="179"/>
    </row>
    <row r="184" spans="1:7" s="172" customFormat="1" ht="24.95" customHeight="1">
      <c r="A184" s="177" t="s">
        <v>127</v>
      </c>
      <c r="B184" s="183" t="s">
        <v>1023</v>
      </c>
      <c r="C184" s="184" t="s">
        <v>1042</v>
      </c>
      <c r="D184" s="185" t="s">
        <v>882</v>
      </c>
      <c r="E184" s="185">
        <v>1096.1485</v>
      </c>
      <c r="F184" s="175">
        <f t="shared" si="5"/>
        <v>970.90212577502211</v>
      </c>
      <c r="G184" s="179"/>
    </row>
    <row r="185" spans="1:7" s="172" customFormat="1" ht="24.95" customHeight="1">
      <c r="A185" s="177" t="s">
        <v>130</v>
      </c>
      <c r="B185" s="183" t="s">
        <v>1023</v>
      </c>
      <c r="C185" s="184" t="s">
        <v>1043</v>
      </c>
      <c r="D185" s="185" t="s">
        <v>882</v>
      </c>
      <c r="E185" s="185">
        <v>1434.8724999999999</v>
      </c>
      <c r="F185" s="175">
        <f t="shared" si="5"/>
        <v>1270.9233835252435</v>
      </c>
      <c r="G185" s="179"/>
    </row>
    <row r="186" spans="1:7" s="172" customFormat="1" ht="24.95" customHeight="1">
      <c r="A186" s="177" t="s">
        <v>132</v>
      </c>
      <c r="B186" s="183" t="s">
        <v>1023</v>
      </c>
      <c r="C186" s="184" t="s">
        <v>1044</v>
      </c>
      <c r="D186" s="185" t="s">
        <v>882</v>
      </c>
      <c r="E186" s="185">
        <v>1936.3722</v>
      </c>
      <c r="F186" s="175">
        <f t="shared" si="5"/>
        <v>1715.1215234720992</v>
      </c>
      <c r="G186" s="179"/>
    </row>
    <row r="187" spans="1:7" s="172" customFormat="1" ht="24.95" customHeight="1">
      <c r="A187" s="177" t="s">
        <v>135</v>
      </c>
      <c r="B187" s="183" t="s">
        <v>1023</v>
      </c>
      <c r="C187" s="184" t="s">
        <v>1045</v>
      </c>
      <c r="D187" s="185" t="s">
        <v>882</v>
      </c>
      <c r="E187" s="185">
        <v>2667.4515000000001</v>
      </c>
      <c r="F187" s="175">
        <f t="shared" si="5"/>
        <v>2362.6674047829938</v>
      </c>
      <c r="G187" s="179"/>
    </row>
    <row r="188" spans="1:7" s="172" customFormat="1" ht="24.95" customHeight="1">
      <c r="A188" s="177" t="s">
        <v>137</v>
      </c>
      <c r="B188" s="183" t="s">
        <v>1023</v>
      </c>
      <c r="C188" s="184" t="s">
        <v>1046</v>
      </c>
      <c r="D188" s="185" t="s">
        <v>882</v>
      </c>
      <c r="E188" s="185">
        <v>4510.5</v>
      </c>
      <c r="F188" s="175">
        <f t="shared" si="5"/>
        <v>3995.128432240921</v>
      </c>
      <c r="G188" s="179"/>
    </row>
    <row r="189" spans="1:7" s="172" customFormat="1" ht="24.95" customHeight="1">
      <c r="A189" s="177" t="s">
        <v>139</v>
      </c>
      <c r="B189" s="183" t="s">
        <v>1023</v>
      </c>
      <c r="C189" s="184" t="s">
        <v>1047</v>
      </c>
      <c r="D189" s="185" t="s">
        <v>882</v>
      </c>
      <c r="E189" s="185">
        <v>254.625</v>
      </c>
      <c r="F189" s="175">
        <f t="shared" si="5"/>
        <v>225.53144375553586</v>
      </c>
      <c r="G189" s="179"/>
    </row>
    <row r="190" spans="1:7" s="172" customFormat="1" ht="24.95" customHeight="1">
      <c r="A190" s="177" t="s">
        <v>141</v>
      </c>
      <c r="B190" s="183" t="s">
        <v>1023</v>
      </c>
      <c r="C190" s="184" t="s">
        <v>1048</v>
      </c>
      <c r="D190" s="185" t="s">
        <v>882</v>
      </c>
      <c r="E190" s="185">
        <v>300.7</v>
      </c>
      <c r="F190" s="175">
        <f t="shared" si="5"/>
        <v>266.34189548272809</v>
      </c>
      <c r="G190" s="179"/>
    </row>
    <row r="191" spans="1:7" s="172" customFormat="1" ht="24.95" customHeight="1">
      <c r="A191" s="177" t="s">
        <v>143</v>
      </c>
      <c r="B191" s="183" t="s">
        <v>1023</v>
      </c>
      <c r="C191" s="184" t="s">
        <v>1049</v>
      </c>
      <c r="D191" s="185" t="s">
        <v>882</v>
      </c>
      <c r="E191" s="185">
        <v>344.35</v>
      </c>
      <c r="F191" s="175">
        <f t="shared" si="5"/>
        <v>305.00442869796279</v>
      </c>
      <c r="G191" s="179"/>
    </row>
    <row r="192" spans="1:7" s="172" customFormat="1" ht="24.95" customHeight="1">
      <c r="A192" s="177" t="s">
        <v>145</v>
      </c>
      <c r="B192" s="183" t="s">
        <v>1023</v>
      </c>
      <c r="C192" s="184" t="s">
        <v>1050</v>
      </c>
      <c r="D192" s="185" t="s">
        <v>882</v>
      </c>
      <c r="E192" s="185">
        <v>410.31</v>
      </c>
      <c r="F192" s="175">
        <f t="shared" si="5"/>
        <v>363.42781222320639</v>
      </c>
      <c r="G192" s="179"/>
    </row>
    <row r="193" spans="1:7" s="172" customFormat="1" ht="24.95" customHeight="1">
      <c r="A193" s="177" t="s">
        <v>147</v>
      </c>
      <c r="B193" s="183" t="s">
        <v>1023</v>
      </c>
      <c r="C193" s="184" t="s">
        <v>1051</v>
      </c>
      <c r="D193" s="185" t="s">
        <v>882</v>
      </c>
      <c r="E193" s="185">
        <v>727.5</v>
      </c>
      <c r="F193" s="175">
        <f t="shared" si="5"/>
        <v>644.37555358724535</v>
      </c>
      <c r="G193" s="179"/>
    </row>
    <row r="194" spans="1:7" s="172" customFormat="1" ht="24.95" customHeight="1">
      <c r="A194" s="177" t="s">
        <v>149</v>
      </c>
      <c r="B194" s="183" t="s">
        <v>1023</v>
      </c>
      <c r="C194" s="184" t="s">
        <v>1052</v>
      </c>
      <c r="D194" s="185" t="s">
        <v>882</v>
      </c>
      <c r="E194" s="185">
        <v>1076.7</v>
      </c>
      <c r="F194" s="175">
        <f t="shared" si="5"/>
        <v>953.6758193091232</v>
      </c>
      <c r="G194" s="179"/>
    </row>
    <row r="195" spans="1:7" s="172" customFormat="1" ht="24.95" customHeight="1">
      <c r="A195" s="177" t="s">
        <v>151</v>
      </c>
      <c r="B195" s="183" t="s">
        <v>1053</v>
      </c>
      <c r="C195" s="184" t="s">
        <v>1054</v>
      </c>
      <c r="D195" s="185" t="s">
        <v>882</v>
      </c>
      <c r="E195" s="185">
        <v>299.44142499999998</v>
      </c>
      <c r="F195" s="175">
        <f t="shared" si="5"/>
        <v>265.2271257750221</v>
      </c>
      <c r="G195" s="179"/>
    </row>
    <row r="196" spans="1:7" s="172" customFormat="1" ht="24.95" customHeight="1">
      <c r="A196" s="177" t="s">
        <v>153</v>
      </c>
      <c r="B196" s="183" t="s">
        <v>1053</v>
      </c>
      <c r="C196" s="184" t="s">
        <v>1055</v>
      </c>
      <c r="D196" s="185" t="s">
        <v>882</v>
      </c>
      <c r="E196" s="185">
        <v>513.96662500000002</v>
      </c>
      <c r="F196" s="175">
        <f t="shared" si="5"/>
        <v>455.24058901682906</v>
      </c>
      <c r="G196" s="179"/>
    </row>
    <row r="197" spans="1:7" s="172" customFormat="1" ht="24.95" customHeight="1">
      <c r="A197" s="177" t="s">
        <v>155</v>
      </c>
      <c r="B197" s="183" t="s">
        <v>922</v>
      </c>
      <c r="C197" s="184" t="s">
        <v>1056</v>
      </c>
      <c r="D197" s="185" t="s">
        <v>882</v>
      </c>
      <c r="E197" s="185">
        <v>192.17882499999999</v>
      </c>
      <c r="F197" s="175">
        <f t="shared" si="5"/>
        <v>170.22039415411868</v>
      </c>
      <c r="G197" s="179"/>
    </row>
    <row r="198" spans="1:7" s="172" customFormat="1" ht="24.95" customHeight="1">
      <c r="A198" s="177" t="s">
        <v>158</v>
      </c>
      <c r="B198" s="183" t="s">
        <v>922</v>
      </c>
      <c r="C198" s="184" t="s">
        <v>1057</v>
      </c>
      <c r="D198" s="185" t="s">
        <v>882</v>
      </c>
      <c r="E198" s="185">
        <v>218.99447499999999</v>
      </c>
      <c r="F198" s="175">
        <f t="shared" si="5"/>
        <v>193.97207705934454</v>
      </c>
      <c r="G198" s="179"/>
    </row>
    <row r="199" spans="1:7" s="172" customFormat="1" ht="24.95" customHeight="1">
      <c r="A199" s="177" t="s">
        <v>160</v>
      </c>
      <c r="B199" s="183" t="s">
        <v>922</v>
      </c>
      <c r="C199" s="184" t="s">
        <v>1058</v>
      </c>
      <c r="D199" s="185" t="s">
        <v>882</v>
      </c>
      <c r="E199" s="185">
        <v>247.597835</v>
      </c>
      <c r="F199" s="175">
        <f t="shared" si="5"/>
        <v>219.30720549158548</v>
      </c>
      <c r="G199" s="179"/>
    </row>
    <row r="200" spans="1:7" s="172" customFormat="1" ht="24.95" customHeight="1">
      <c r="A200" s="177" t="s">
        <v>162</v>
      </c>
      <c r="B200" s="183" t="s">
        <v>922</v>
      </c>
      <c r="C200" s="184" t="s">
        <v>1059</v>
      </c>
      <c r="D200" s="185" t="s">
        <v>882</v>
      </c>
      <c r="E200" s="185">
        <v>330.72635000000002</v>
      </c>
      <c r="F200" s="175">
        <f t="shared" si="5"/>
        <v>292.93742249778569</v>
      </c>
      <c r="G200" s="179"/>
    </row>
    <row r="201" spans="1:7" s="172" customFormat="1" ht="24.95" customHeight="1">
      <c r="A201" s="177" t="s">
        <v>164</v>
      </c>
      <c r="B201" s="183" t="s">
        <v>922</v>
      </c>
      <c r="C201" s="184" t="s">
        <v>1060</v>
      </c>
      <c r="D201" s="185" t="s">
        <v>882</v>
      </c>
      <c r="E201" s="185">
        <v>433.51967500000001</v>
      </c>
      <c r="F201" s="175">
        <f t="shared" si="5"/>
        <v>383.98554030115145</v>
      </c>
      <c r="G201" s="179"/>
    </row>
    <row r="202" spans="1:7" s="172" customFormat="1" ht="24.95" customHeight="1">
      <c r="A202" s="177" t="s">
        <v>166</v>
      </c>
      <c r="B202" s="183" t="s">
        <v>922</v>
      </c>
      <c r="C202" s="184" t="s">
        <v>1061</v>
      </c>
      <c r="D202" s="185" t="s">
        <v>882</v>
      </c>
      <c r="E202" s="185">
        <v>375.41910000000001</v>
      </c>
      <c r="F202" s="175">
        <f t="shared" si="5"/>
        <v>332.52356067316208</v>
      </c>
      <c r="G202" s="179"/>
    </row>
    <row r="203" spans="1:7" s="172" customFormat="1" ht="24.95" customHeight="1">
      <c r="A203" s="177" t="s">
        <v>168</v>
      </c>
      <c r="B203" s="183" t="s">
        <v>922</v>
      </c>
      <c r="C203" s="184" t="s">
        <v>1062</v>
      </c>
      <c r="D203" s="185" t="s">
        <v>882</v>
      </c>
      <c r="E203" s="185">
        <v>424.58112499999999</v>
      </c>
      <c r="F203" s="175">
        <f t="shared" si="5"/>
        <v>376.06831266607617</v>
      </c>
      <c r="G203" s="179"/>
    </row>
    <row r="204" spans="1:7" s="172" customFormat="1" ht="24.95" customHeight="1">
      <c r="A204" s="177" t="s">
        <v>170</v>
      </c>
      <c r="B204" s="183" t="s">
        <v>922</v>
      </c>
      <c r="C204" s="184" t="s">
        <v>1063</v>
      </c>
      <c r="D204" s="185" t="s">
        <v>882</v>
      </c>
      <c r="E204" s="185">
        <v>575.64261999999997</v>
      </c>
      <c r="F204" s="175">
        <f t="shared" si="5"/>
        <v>509.86945969884852</v>
      </c>
      <c r="G204" s="179"/>
    </row>
    <row r="205" spans="1:7" s="172" customFormat="1" ht="24.95" customHeight="1">
      <c r="A205" s="177" t="s">
        <v>172</v>
      </c>
      <c r="B205" s="183" t="s">
        <v>922</v>
      </c>
      <c r="C205" s="184" t="s">
        <v>1064</v>
      </c>
      <c r="D205" s="185" t="s">
        <v>882</v>
      </c>
      <c r="E205" s="185">
        <v>621.22922500000004</v>
      </c>
      <c r="F205" s="175">
        <f t="shared" si="5"/>
        <v>550.24732063773251</v>
      </c>
      <c r="G205" s="179"/>
    </row>
    <row r="206" spans="1:7" s="172" customFormat="1" ht="24.95" customHeight="1">
      <c r="A206" s="177" t="s">
        <v>175</v>
      </c>
      <c r="B206" s="183" t="s">
        <v>922</v>
      </c>
      <c r="C206" s="184" t="s">
        <v>1065</v>
      </c>
      <c r="D206" s="185" t="s">
        <v>882</v>
      </c>
      <c r="E206" s="185">
        <v>737.43037500000003</v>
      </c>
      <c r="F206" s="175">
        <f t="shared" si="5"/>
        <v>653.17127989371124</v>
      </c>
      <c r="G206" s="179"/>
    </row>
    <row r="207" spans="1:7" s="172" customFormat="1" ht="24.95" customHeight="1">
      <c r="A207" s="177" t="s">
        <v>177</v>
      </c>
      <c r="B207" s="183" t="s">
        <v>922</v>
      </c>
      <c r="C207" s="184" t="s">
        <v>1066</v>
      </c>
      <c r="D207" s="185" t="s">
        <v>882</v>
      </c>
      <c r="E207" s="185">
        <v>901.49746000000005</v>
      </c>
      <c r="F207" s="175">
        <f t="shared" si="5"/>
        <v>798.49199291408331</v>
      </c>
      <c r="G207" s="179"/>
    </row>
    <row r="208" spans="1:7" s="172" customFormat="1" ht="24.95" customHeight="1">
      <c r="A208" s="177" t="s">
        <v>178</v>
      </c>
      <c r="B208" s="183" t="s">
        <v>922</v>
      </c>
      <c r="C208" s="184" t="s">
        <v>1067</v>
      </c>
      <c r="D208" s="185" t="s">
        <v>882</v>
      </c>
      <c r="E208" s="185">
        <v>1336.3132250000001</v>
      </c>
      <c r="F208" s="175">
        <f t="shared" si="5"/>
        <v>1183.6255314437556</v>
      </c>
      <c r="G208" s="179"/>
    </row>
    <row r="209" spans="1:7" s="172" customFormat="1" ht="24.95" customHeight="1">
      <c r="A209" s="177" t="s">
        <v>180</v>
      </c>
      <c r="B209" s="183" t="s">
        <v>922</v>
      </c>
      <c r="C209" s="184" t="s">
        <v>1068</v>
      </c>
      <c r="D209" s="185" t="s">
        <v>882</v>
      </c>
      <c r="E209" s="185">
        <v>2373.1850250000002</v>
      </c>
      <c r="F209" s="175">
        <f t="shared" si="5"/>
        <v>2102.023937112489</v>
      </c>
      <c r="G209" s="179"/>
    </row>
    <row r="210" spans="1:7" s="172" customFormat="1" ht="24.95" customHeight="1">
      <c r="A210" s="177" t="s">
        <v>182</v>
      </c>
      <c r="B210" s="183" t="s">
        <v>922</v>
      </c>
      <c r="C210" s="184" t="s">
        <v>1069</v>
      </c>
      <c r="D210" s="185" t="s">
        <v>882</v>
      </c>
      <c r="E210" s="185">
        <v>3463.6881250000001</v>
      </c>
      <c r="F210" s="175">
        <f t="shared" si="5"/>
        <v>3067.9257085916743</v>
      </c>
      <c r="G210" s="179"/>
    </row>
    <row r="211" spans="1:7" s="172" customFormat="1" ht="24.95" customHeight="1">
      <c r="A211" s="177" t="s">
        <v>184</v>
      </c>
      <c r="B211" s="183" t="s">
        <v>922</v>
      </c>
      <c r="C211" s="184" t="s">
        <v>1070</v>
      </c>
      <c r="D211" s="185" t="s">
        <v>882</v>
      </c>
      <c r="E211" s="185">
        <v>755.30747499999995</v>
      </c>
      <c r="F211" s="175">
        <f t="shared" si="5"/>
        <v>669.0057351638618</v>
      </c>
      <c r="G211" s="179"/>
    </row>
    <row r="212" spans="1:7" s="172" customFormat="1" ht="24.95" customHeight="1">
      <c r="A212" s="177" t="s">
        <v>185</v>
      </c>
      <c r="B212" s="183" t="s">
        <v>922</v>
      </c>
      <c r="C212" s="184" t="s">
        <v>1071</v>
      </c>
      <c r="D212" s="185" t="s">
        <v>882</v>
      </c>
      <c r="E212" s="185">
        <v>1023.463975</v>
      </c>
      <c r="F212" s="175">
        <f t="shared" si="5"/>
        <v>906.52256421612049</v>
      </c>
      <c r="G212" s="179"/>
    </row>
    <row r="213" spans="1:7" s="172" customFormat="1" ht="24.95" customHeight="1">
      <c r="A213" s="177" t="s">
        <v>186</v>
      </c>
      <c r="B213" s="183" t="s">
        <v>922</v>
      </c>
      <c r="C213" s="184" t="s">
        <v>1072</v>
      </c>
      <c r="D213" s="185" t="s">
        <v>882</v>
      </c>
      <c r="E213" s="185">
        <v>1470.3914749999999</v>
      </c>
      <c r="F213" s="175">
        <f t="shared" si="5"/>
        <v>1302.3839459698847</v>
      </c>
      <c r="G213" s="179"/>
    </row>
    <row r="214" spans="1:7" s="172" customFormat="1" ht="24.95" customHeight="1">
      <c r="A214" s="177" t="s">
        <v>187</v>
      </c>
      <c r="B214" s="183" t="s">
        <v>922</v>
      </c>
      <c r="C214" s="184" t="s">
        <v>1073</v>
      </c>
      <c r="D214" s="185" t="s">
        <v>882</v>
      </c>
      <c r="E214" s="185">
        <v>2265.9224250000002</v>
      </c>
      <c r="F214" s="175">
        <f t="shared" si="5"/>
        <v>2007.0172054915856</v>
      </c>
      <c r="G214" s="179"/>
    </row>
    <row r="215" spans="1:7" s="172" customFormat="1" ht="24.95" customHeight="1">
      <c r="A215" s="177" t="s">
        <v>190</v>
      </c>
      <c r="B215" s="183" t="s">
        <v>922</v>
      </c>
      <c r="C215" s="184" t="s">
        <v>1074</v>
      </c>
      <c r="D215" s="185" t="s">
        <v>882</v>
      </c>
      <c r="E215" s="185">
        <v>3839.1072250000002</v>
      </c>
      <c r="F215" s="175">
        <f t="shared" si="5"/>
        <v>3400.4492692648364</v>
      </c>
      <c r="G215" s="179"/>
    </row>
    <row r="216" spans="1:7" s="172" customFormat="1" ht="24.95" customHeight="1">
      <c r="A216" s="177" t="s">
        <v>192</v>
      </c>
      <c r="B216" s="183" t="s">
        <v>922</v>
      </c>
      <c r="C216" s="184" t="s">
        <v>1075</v>
      </c>
      <c r="D216" s="185" t="s">
        <v>882</v>
      </c>
      <c r="E216" s="185">
        <v>7418.9965000000002</v>
      </c>
      <c r="F216" s="175">
        <f t="shared" si="5"/>
        <v>6571.2989371124895</v>
      </c>
      <c r="G216" s="179"/>
    </row>
    <row r="217" spans="1:7" s="172" customFormat="1" ht="24.95" customHeight="1">
      <c r="A217" s="177" t="s">
        <v>194</v>
      </c>
      <c r="B217" s="183" t="s">
        <v>1076</v>
      </c>
      <c r="C217" s="184" t="s">
        <v>1077</v>
      </c>
      <c r="D217" s="185" t="s">
        <v>882</v>
      </c>
      <c r="E217" s="185">
        <v>100.6763</v>
      </c>
      <c r="F217" s="175">
        <f t="shared" si="5"/>
        <v>89.172984942426922</v>
      </c>
      <c r="G217" s="179"/>
    </row>
    <row r="218" spans="1:7" s="172" customFormat="1" ht="24.95" customHeight="1">
      <c r="A218" s="177" t="s">
        <v>196</v>
      </c>
      <c r="B218" s="183" t="s">
        <v>1076</v>
      </c>
      <c r="C218" s="184" t="s">
        <v>1078</v>
      </c>
      <c r="D218" s="185" t="s">
        <v>882</v>
      </c>
      <c r="E218" s="185">
        <v>118.12999499999999</v>
      </c>
      <c r="F218" s="175">
        <f t="shared" si="5"/>
        <v>104.63241364038971</v>
      </c>
      <c r="G218" s="179"/>
    </row>
    <row r="219" spans="1:7" s="172" customFormat="1" ht="24.95" customHeight="1">
      <c r="A219" s="177" t="s">
        <v>198</v>
      </c>
      <c r="B219" s="183" t="s">
        <v>1076</v>
      </c>
      <c r="C219" s="184" t="s">
        <v>1079</v>
      </c>
      <c r="D219" s="185" t="s">
        <v>882</v>
      </c>
      <c r="E219" s="185">
        <v>131.302595</v>
      </c>
      <c r="F219" s="175">
        <f t="shared" si="5"/>
        <v>116.29990699734277</v>
      </c>
      <c r="G219" s="179"/>
    </row>
    <row r="220" spans="1:7" s="172" customFormat="1" ht="24.95" customHeight="1">
      <c r="A220" s="177" t="s">
        <v>200</v>
      </c>
      <c r="B220" s="183" t="s">
        <v>1076</v>
      </c>
      <c r="C220" s="184" t="s">
        <v>1080</v>
      </c>
      <c r="D220" s="185" t="s">
        <v>882</v>
      </c>
      <c r="E220" s="185">
        <v>174.06649999999999</v>
      </c>
      <c r="F220" s="175">
        <f t="shared" si="5"/>
        <v>154.17759078830824</v>
      </c>
      <c r="G220" s="179"/>
    </row>
    <row r="221" spans="1:7" s="172" customFormat="1" ht="24.95" customHeight="1">
      <c r="A221" s="177" t="s">
        <v>202</v>
      </c>
      <c r="B221" s="183" t="s">
        <v>1076</v>
      </c>
      <c r="C221" s="184" t="s">
        <v>1081</v>
      </c>
      <c r="D221" s="185" t="s">
        <v>882</v>
      </c>
      <c r="E221" s="185">
        <v>206.99799999999999</v>
      </c>
      <c r="F221" s="175">
        <f t="shared" si="5"/>
        <v>183.34632418069086</v>
      </c>
      <c r="G221" s="179"/>
    </row>
    <row r="222" spans="1:7" s="172" customFormat="1" ht="24.95" customHeight="1">
      <c r="A222" s="177" t="s">
        <v>205</v>
      </c>
      <c r="B222" s="183" t="s">
        <v>1076</v>
      </c>
      <c r="C222" s="184" t="s">
        <v>1082</v>
      </c>
      <c r="D222" s="185" t="s">
        <v>882</v>
      </c>
      <c r="E222" s="185">
        <v>249.33850000000001</v>
      </c>
      <c r="F222" s="175">
        <f t="shared" si="5"/>
        <v>220.84898139946856</v>
      </c>
      <c r="G222" s="179"/>
    </row>
    <row r="223" spans="1:7" s="172" customFormat="1" ht="24.95" customHeight="1">
      <c r="A223" s="177" t="s">
        <v>207</v>
      </c>
      <c r="B223" s="183" t="s">
        <v>1076</v>
      </c>
      <c r="C223" s="184" t="s">
        <v>1083</v>
      </c>
      <c r="D223" s="185" t="s">
        <v>882</v>
      </c>
      <c r="E223" s="185">
        <v>352.83749999999998</v>
      </c>
      <c r="F223" s="175">
        <f t="shared" si="5"/>
        <v>312.52214348981397</v>
      </c>
      <c r="G223" s="179"/>
    </row>
    <row r="224" spans="1:7" s="172" customFormat="1" ht="24.95" customHeight="1">
      <c r="A224" s="177" t="s">
        <v>210</v>
      </c>
      <c r="B224" s="183" t="s">
        <v>1076</v>
      </c>
      <c r="C224" s="184" t="s">
        <v>1084</v>
      </c>
      <c r="D224" s="185" t="s">
        <v>882</v>
      </c>
      <c r="E224" s="185">
        <v>418.70049999999998</v>
      </c>
      <c r="F224" s="175">
        <f t="shared" si="5"/>
        <v>370.85961027457927</v>
      </c>
      <c r="G224" s="179"/>
    </row>
    <row r="225" spans="1:7" s="172" customFormat="1" ht="24.95" customHeight="1">
      <c r="A225" s="177" t="s">
        <v>212</v>
      </c>
      <c r="B225" s="183" t="s">
        <v>1076</v>
      </c>
      <c r="C225" s="184" t="s">
        <v>1085</v>
      </c>
      <c r="D225" s="185" t="s">
        <v>882</v>
      </c>
      <c r="E225" s="185">
        <v>559.83550000000002</v>
      </c>
      <c r="F225" s="175">
        <f t="shared" si="5"/>
        <v>495.86846767050491</v>
      </c>
      <c r="G225" s="179"/>
    </row>
    <row r="226" spans="1:7" s="172" customFormat="1" ht="24.95" customHeight="1">
      <c r="A226" s="177" t="s">
        <v>214</v>
      </c>
      <c r="B226" s="183" t="s">
        <v>1076</v>
      </c>
      <c r="C226" s="184" t="s">
        <v>1086</v>
      </c>
      <c r="D226" s="185" t="s">
        <v>882</v>
      </c>
      <c r="E226" s="185">
        <v>856.21900000000005</v>
      </c>
      <c r="F226" s="175">
        <f t="shared" si="5"/>
        <v>758.38706820194864</v>
      </c>
      <c r="G226" s="179"/>
    </row>
    <row r="227" spans="1:7" s="172" customFormat="1" ht="24.95" customHeight="1">
      <c r="A227" s="177" t="s">
        <v>216</v>
      </c>
      <c r="B227" s="183" t="s">
        <v>1076</v>
      </c>
      <c r="C227" s="184" t="s">
        <v>1087</v>
      </c>
      <c r="D227" s="185" t="s">
        <v>882</v>
      </c>
      <c r="E227" s="185">
        <v>1209.0564999999999</v>
      </c>
      <c r="F227" s="175">
        <f t="shared" si="5"/>
        <v>1070.9092116917625</v>
      </c>
      <c r="G227" s="179"/>
    </row>
    <row r="228" spans="1:7" s="172" customFormat="1" ht="24.95" customHeight="1">
      <c r="A228" s="177" t="s">
        <v>218</v>
      </c>
      <c r="B228" s="183" t="s">
        <v>1076</v>
      </c>
      <c r="C228" s="184" t="s">
        <v>1088</v>
      </c>
      <c r="D228" s="185" t="s">
        <v>882</v>
      </c>
      <c r="E228" s="185">
        <v>2149.9564999999998</v>
      </c>
      <c r="F228" s="175">
        <f t="shared" si="5"/>
        <v>1904.3015943312664</v>
      </c>
      <c r="G228" s="179"/>
    </row>
    <row r="229" spans="1:7" s="172" customFormat="1" ht="24.95" customHeight="1">
      <c r="A229" s="177" t="s">
        <v>220</v>
      </c>
      <c r="B229" s="183" t="s">
        <v>1076</v>
      </c>
      <c r="C229" s="184" t="s">
        <v>1089</v>
      </c>
      <c r="D229" s="185" t="s">
        <v>882</v>
      </c>
      <c r="E229" s="185">
        <v>117.6125</v>
      </c>
      <c r="F229" s="175">
        <f t="shared" si="5"/>
        <v>104.17404782993799</v>
      </c>
      <c r="G229" s="179"/>
    </row>
    <row r="230" spans="1:7" s="172" customFormat="1" ht="24.95" customHeight="1">
      <c r="A230" s="177" t="s">
        <v>222</v>
      </c>
      <c r="B230" s="183" t="s">
        <v>1076</v>
      </c>
      <c r="C230" s="184" t="s">
        <v>1090</v>
      </c>
      <c r="D230" s="185" t="s">
        <v>882</v>
      </c>
      <c r="E230" s="185">
        <v>127.0215</v>
      </c>
      <c r="F230" s="175">
        <f t="shared" si="5"/>
        <v>112.50797165633304</v>
      </c>
      <c r="G230" s="179"/>
    </row>
    <row r="231" spans="1:7" s="172" customFormat="1" ht="24.95" customHeight="1">
      <c r="A231" s="177" t="s">
        <v>224</v>
      </c>
      <c r="B231" s="183" t="s">
        <v>1076</v>
      </c>
      <c r="C231" s="184" t="s">
        <v>1091</v>
      </c>
      <c r="D231" s="185" t="s">
        <v>882</v>
      </c>
      <c r="E231" s="185">
        <v>155.24850000000001</v>
      </c>
      <c r="F231" s="175">
        <f t="shared" ref="F231:F253" si="6">E231/1.129</f>
        <v>137.50974313551816</v>
      </c>
      <c r="G231" s="179"/>
    </row>
    <row r="232" spans="1:7" s="172" customFormat="1" ht="24.95" customHeight="1">
      <c r="A232" s="177" t="s">
        <v>226</v>
      </c>
      <c r="B232" s="183" t="s">
        <v>1076</v>
      </c>
      <c r="C232" s="184" t="s">
        <v>1092</v>
      </c>
      <c r="D232" s="185" t="s">
        <v>882</v>
      </c>
      <c r="E232" s="185">
        <v>197.589</v>
      </c>
      <c r="F232" s="175">
        <f t="shared" si="6"/>
        <v>175.01240035429583</v>
      </c>
      <c r="G232" s="179"/>
    </row>
    <row r="233" spans="1:7" s="172" customFormat="1" ht="24.95" customHeight="1">
      <c r="A233" s="177" t="s">
        <v>228</v>
      </c>
      <c r="B233" s="183" t="s">
        <v>1076</v>
      </c>
      <c r="C233" s="184" t="s">
        <v>1093</v>
      </c>
      <c r="D233" s="185" t="s">
        <v>882</v>
      </c>
      <c r="E233" s="185">
        <v>230.5205</v>
      </c>
      <c r="F233" s="175">
        <f t="shared" si="6"/>
        <v>204.18113374667848</v>
      </c>
      <c r="G233" s="179"/>
    </row>
    <row r="234" spans="1:7" s="172" customFormat="1" ht="24.95" customHeight="1">
      <c r="A234" s="177" t="s">
        <v>229</v>
      </c>
      <c r="B234" s="183" t="s">
        <v>1076</v>
      </c>
      <c r="C234" s="184" t="s">
        <v>1094</v>
      </c>
      <c r="D234" s="185" t="s">
        <v>882</v>
      </c>
      <c r="E234" s="185">
        <v>268.15649999999999</v>
      </c>
      <c r="F234" s="175">
        <f t="shared" si="6"/>
        <v>237.51682905225863</v>
      </c>
      <c r="G234" s="179"/>
    </row>
    <row r="235" spans="1:7" s="172" customFormat="1" ht="24.95" customHeight="1">
      <c r="A235" s="177" t="s">
        <v>230</v>
      </c>
      <c r="B235" s="183" t="s">
        <v>1076</v>
      </c>
      <c r="C235" s="184" t="s">
        <v>1095</v>
      </c>
      <c r="D235" s="185" t="s">
        <v>882</v>
      </c>
      <c r="E235" s="185">
        <v>409.29149999999998</v>
      </c>
      <c r="F235" s="175">
        <f t="shared" si="6"/>
        <v>362.52568644818422</v>
      </c>
      <c r="G235" s="179"/>
    </row>
    <row r="236" spans="1:7" s="172" customFormat="1" ht="24.95" customHeight="1">
      <c r="A236" s="177" t="s">
        <v>231</v>
      </c>
      <c r="B236" s="183" t="s">
        <v>1076</v>
      </c>
      <c r="C236" s="184" t="s">
        <v>1096</v>
      </c>
      <c r="D236" s="185" t="s">
        <v>882</v>
      </c>
      <c r="E236" s="185">
        <v>493.97250000000003</v>
      </c>
      <c r="F236" s="175">
        <f t="shared" si="6"/>
        <v>437.53100088573962</v>
      </c>
      <c r="G236" s="179"/>
    </row>
    <row r="237" spans="1:7" s="172" customFormat="1" ht="24.95" customHeight="1">
      <c r="A237" s="177" t="s">
        <v>232</v>
      </c>
      <c r="B237" s="183" t="s">
        <v>1076</v>
      </c>
      <c r="C237" s="184" t="s">
        <v>1097</v>
      </c>
      <c r="D237" s="185" t="s">
        <v>882</v>
      </c>
      <c r="E237" s="185">
        <v>635.10749999999996</v>
      </c>
      <c r="F237" s="175">
        <f t="shared" si="6"/>
        <v>562.53985828166515</v>
      </c>
      <c r="G237" s="179"/>
    </row>
    <row r="238" spans="1:7" s="172" customFormat="1" ht="24.95" customHeight="1">
      <c r="A238" s="177" t="s">
        <v>233</v>
      </c>
      <c r="B238" s="183" t="s">
        <v>1076</v>
      </c>
      <c r="C238" s="184" t="s">
        <v>1098</v>
      </c>
      <c r="D238" s="185" t="s">
        <v>882</v>
      </c>
      <c r="E238" s="185">
        <v>1030.2855</v>
      </c>
      <c r="F238" s="175">
        <f t="shared" si="6"/>
        <v>912.56465899025682</v>
      </c>
      <c r="G238" s="179"/>
    </row>
    <row r="239" spans="1:7" s="172" customFormat="1" ht="24.95" customHeight="1">
      <c r="A239" s="177" t="s">
        <v>234</v>
      </c>
      <c r="B239" s="183" t="s">
        <v>1076</v>
      </c>
      <c r="C239" s="184" t="s">
        <v>1099</v>
      </c>
      <c r="D239" s="185" t="s">
        <v>882</v>
      </c>
      <c r="E239" s="185">
        <v>1434.8724999999999</v>
      </c>
      <c r="F239" s="175">
        <f t="shared" si="6"/>
        <v>1270.9233835252435</v>
      </c>
      <c r="G239" s="179"/>
    </row>
    <row r="240" spans="1:7" s="172" customFormat="1" ht="24.95" customHeight="1">
      <c r="A240" s="177" t="s">
        <v>235</v>
      </c>
      <c r="B240" s="183" t="s">
        <v>1076</v>
      </c>
      <c r="C240" s="184" t="s">
        <v>1100</v>
      </c>
      <c r="D240" s="185" t="s">
        <v>882</v>
      </c>
      <c r="E240" s="185">
        <v>2432.2265000000002</v>
      </c>
      <c r="F240" s="175">
        <f t="shared" si="6"/>
        <v>2154.3193091231178</v>
      </c>
      <c r="G240" s="179"/>
    </row>
    <row r="241" spans="1:7" s="172" customFormat="1" ht="24.95" customHeight="1">
      <c r="A241" s="177" t="s">
        <v>236</v>
      </c>
      <c r="B241" s="186" t="s">
        <v>1101</v>
      </c>
      <c r="C241" s="184" t="s">
        <v>1102</v>
      </c>
      <c r="D241" s="185" t="s">
        <v>882</v>
      </c>
      <c r="E241" s="185">
        <v>98.794499999999999</v>
      </c>
      <c r="F241" s="175">
        <f t="shared" si="6"/>
        <v>87.506200177147917</v>
      </c>
      <c r="G241" s="179"/>
    </row>
    <row r="242" spans="1:7" s="172" customFormat="1" ht="24.95" customHeight="1">
      <c r="A242" s="177" t="s">
        <v>238</v>
      </c>
      <c r="B242" s="186" t="s">
        <v>1101</v>
      </c>
      <c r="C242" s="184" t="s">
        <v>1103</v>
      </c>
      <c r="D242" s="185" t="s">
        <v>882</v>
      </c>
      <c r="E242" s="185">
        <v>127.0215</v>
      </c>
      <c r="F242" s="175">
        <f t="shared" si="6"/>
        <v>112.50797165633304</v>
      </c>
      <c r="G242" s="179"/>
    </row>
    <row r="243" spans="1:7" s="172" customFormat="1" ht="24.95" customHeight="1">
      <c r="A243" s="177" t="s">
        <v>240</v>
      </c>
      <c r="B243" s="186" t="s">
        <v>1101</v>
      </c>
      <c r="C243" s="184" t="s">
        <v>1104</v>
      </c>
      <c r="D243" s="185" t="s">
        <v>882</v>
      </c>
      <c r="E243" s="185">
        <v>131.726</v>
      </c>
      <c r="F243" s="175">
        <f t="shared" si="6"/>
        <v>116.67493356953055</v>
      </c>
      <c r="G243" s="179"/>
    </row>
    <row r="244" spans="1:7" s="172" customFormat="1" ht="24.95" customHeight="1">
      <c r="A244" s="177" t="s">
        <v>243</v>
      </c>
      <c r="B244" s="186" t="s">
        <v>1101</v>
      </c>
      <c r="C244" s="184" t="s">
        <v>1105</v>
      </c>
      <c r="D244" s="185" t="s">
        <v>882</v>
      </c>
      <c r="E244" s="185">
        <v>164.6575</v>
      </c>
      <c r="F244" s="175">
        <f t="shared" si="6"/>
        <v>145.84366696191319</v>
      </c>
      <c r="G244" s="179"/>
    </row>
    <row r="245" spans="1:7" s="172" customFormat="1" ht="24.95" customHeight="1">
      <c r="A245" s="177" t="s">
        <v>246</v>
      </c>
      <c r="B245" s="186" t="s">
        <v>1101</v>
      </c>
      <c r="C245" s="184" t="s">
        <v>1106</v>
      </c>
      <c r="D245" s="185" t="s">
        <v>882</v>
      </c>
      <c r="E245" s="185">
        <v>211.70249999999999</v>
      </c>
      <c r="F245" s="175">
        <f t="shared" si="6"/>
        <v>187.51328609388838</v>
      </c>
      <c r="G245" s="179"/>
    </row>
    <row r="246" spans="1:7" s="172" customFormat="1" ht="24.95" customHeight="1">
      <c r="A246" s="177" t="s">
        <v>248</v>
      </c>
      <c r="B246" s="186" t="s">
        <v>1101</v>
      </c>
      <c r="C246" s="184" t="s">
        <v>1107</v>
      </c>
      <c r="D246" s="185" t="s">
        <v>882</v>
      </c>
      <c r="E246" s="185">
        <v>242.80865399999999</v>
      </c>
      <c r="F246" s="175">
        <f t="shared" si="6"/>
        <v>215.06523826395039</v>
      </c>
      <c r="G246" s="179"/>
    </row>
    <row r="247" spans="1:7" s="172" customFormat="1" ht="24.95" customHeight="1">
      <c r="A247" s="177" t="s">
        <v>250</v>
      </c>
      <c r="B247" s="186" t="s">
        <v>1101</v>
      </c>
      <c r="C247" s="184" t="s">
        <v>1108</v>
      </c>
      <c r="D247" s="185" t="s">
        <v>882</v>
      </c>
      <c r="E247" s="185">
        <v>359.00980399999997</v>
      </c>
      <c r="F247" s="175">
        <f t="shared" si="6"/>
        <v>317.98919751992912</v>
      </c>
      <c r="G247" s="179"/>
    </row>
    <row r="248" spans="1:7" s="172" customFormat="1" ht="24.95" customHeight="1">
      <c r="A248" s="177" t="s">
        <v>252</v>
      </c>
      <c r="B248" s="186" t="s">
        <v>1101</v>
      </c>
      <c r="C248" s="184" t="s">
        <v>1109</v>
      </c>
      <c r="D248" s="185" t="s">
        <v>882</v>
      </c>
      <c r="E248" s="185">
        <v>442.22300000000001</v>
      </c>
      <c r="F248" s="175">
        <f t="shared" si="6"/>
        <v>391.69441984056687</v>
      </c>
      <c r="G248" s="179"/>
    </row>
    <row r="249" spans="1:7" s="172" customFormat="1" ht="24.95" customHeight="1">
      <c r="A249" s="177" t="s">
        <v>254</v>
      </c>
      <c r="B249" s="186" t="s">
        <v>1101</v>
      </c>
      <c r="C249" s="184" t="s">
        <v>1110</v>
      </c>
      <c r="D249" s="185" t="s">
        <v>882</v>
      </c>
      <c r="E249" s="185">
        <v>541.01750000000004</v>
      </c>
      <c r="F249" s="175">
        <f t="shared" si="6"/>
        <v>479.20062001771481</v>
      </c>
      <c r="G249" s="179"/>
    </row>
    <row r="250" spans="1:7" s="172" customFormat="1" ht="24.95" customHeight="1">
      <c r="A250" s="177" t="s">
        <v>256</v>
      </c>
      <c r="B250" s="186" t="s">
        <v>1101</v>
      </c>
      <c r="C250" s="184" t="s">
        <v>1111</v>
      </c>
      <c r="D250" s="185" t="s">
        <v>882</v>
      </c>
      <c r="E250" s="185">
        <v>1129.08</v>
      </c>
      <c r="F250" s="175">
        <f t="shared" si="6"/>
        <v>1000.0708591674047</v>
      </c>
      <c r="G250" s="179"/>
    </row>
    <row r="251" spans="1:7" s="172" customFormat="1" ht="24.95" customHeight="1">
      <c r="A251" s="177" t="s">
        <v>258</v>
      </c>
      <c r="B251" s="186" t="s">
        <v>1101</v>
      </c>
      <c r="C251" s="184" t="s">
        <v>1112</v>
      </c>
      <c r="D251" s="185" t="s">
        <v>882</v>
      </c>
      <c r="E251" s="185">
        <v>1740.665</v>
      </c>
      <c r="F251" s="175">
        <f t="shared" si="6"/>
        <v>1541.7759078830823</v>
      </c>
      <c r="G251" s="179"/>
    </row>
    <row r="252" spans="1:7" s="172" customFormat="1" ht="24.95" customHeight="1">
      <c r="A252" s="177" t="s">
        <v>260</v>
      </c>
      <c r="B252" s="186" t="s">
        <v>1101</v>
      </c>
      <c r="C252" s="184" t="s">
        <v>1113</v>
      </c>
      <c r="D252" s="185" t="s">
        <v>882</v>
      </c>
      <c r="E252" s="185">
        <v>2681.5650000000001</v>
      </c>
      <c r="F252" s="175">
        <f t="shared" si="6"/>
        <v>2375.1682905225862</v>
      </c>
      <c r="G252" s="179"/>
    </row>
    <row r="253" spans="1:7" s="172" customFormat="1" ht="24.95" customHeight="1">
      <c r="A253" s="177" t="s">
        <v>262</v>
      </c>
      <c r="B253" s="186" t="s">
        <v>1101</v>
      </c>
      <c r="C253" s="184" t="s">
        <v>1114</v>
      </c>
      <c r="D253" s="185" t="s">
        <v>882</v>
      </c>
      <c r="E253" s="185">
        <v>4316.5</v>
      </c>
      <c r="F253" s="175">
        <f t="shared" si="6"/>
        <v>3823.2949512843225</v>
      </c>
      <c r="G253" s="179"/>
    </row>
    <row r="254" spans="1:7" s="172" customFormat="1" ht="24.95" customHeight="1">
      <c r="A254" s="255" t="s">
        <v>1115</v>
      </c>
      <c r="B254" s="239"/>
      <c r="C254" s="239"/>
      <c r="D254" s="239"/>
      <c r="E254" s="239"/>
      <c r="F254" s="239"/>
      <c r="G254" s="256"/>
    </row>
    <row r="255" spans="1:7" s="172" customFormat="1" ht="24.95" customHeight="1">
      <c r="A255" s="177" t="s">
        <v>60</v>
      </c>
      <c r="B255" s="186" t="s">
        <v>1116</v>
      </c>
      <c r="C255" s="184" t="s">
        <v>1117</v>
      </c>
      <c r="D255" s="184" t="s">
        <v>356</v>
      </c>
      <c r="E255" s="185">
        <v>2.3489800000000001</v>
      </c>
      <c r="F255" s="189">
        <f>E255/1.129</f>
        <v>2.0805845881310896</v>
      </c>
      <c r="G255" s="179"/>
    </row>
    <row r="256" spans="1:7" s="172" customFormat="1" ht="24.95" customHeight="1">
      <c r="A256" s="177" t="s">
        <v>63</v>
      </c>
      <c r="B256" s="186" t="s">
        <v>1116</v>
      </c>
      <c r="C256" s="184" t="s">
        <v>1118</v>
      </c>
      <c r="D256" s="184" t="s">
        <v>356</v>
      </c>
      <c r="E256" s="185">
        <v>3.643783</v>
      </c>
      <c r="F256" s="189">
        <f t="shared" ref="F256:F298" si="7">E256/1.129</f>
        <v>3.2274428697962798</v>
      </c>
      <c r="G256" s="179"/>
    </row>
    <row r="257" spans="1:7" s="172" customFormat="1" ht="24.95" customHeight="1">
      <c r="A257" s="177" t="s">
        <v>66</v>
      </c>
      <c r="B257" s="186" t="s">
        <v>1116</v>
      </c>
      <c r="C257" s="184" t="s">
        <v>1119</v>
      </c>
      <c r="D257" s="184" t="s">
        <v>356</v>
      </c>
      <c r="E257" s="185">
        <v>5.4427580000000004</v>
      </c>
      <c r="F257" s="189">
        <f t="shared" si="7"/>
        <v>4.8208662533215234</v>
      </c>
      <c r="G257" s="179"/>
    </row>
    <row r="258" spans="1:7" s="172" customFormat="1" ht="24.95" customHeight="1">
      <c r="A258" s="177" t="s">
        <v>69</v>
      </c>
      <c r="B258" s="186" t="s">
        <v>1116</v>
      </c>
      <c r="C258" s="184" t="s">
        <v>1120</v>
      </c>
      <c r="D258" s="184" t="s">
        <v>356</v>
      </c>
      <c r="E258" s="185">
        <v>9.1323749999999997</v>
      </c>
      <c r="F258" s="189">
        <f t="shared" si="7"/>
        <v>8.0889061116031886</v>
      </c>
      <c r="G258" s="179"/>
    </row>
    <row r="259" spans="1:7" s="172" customFormat="1" ht="24.95" customHeight="1">
      <c r="A259" s="177" t="s">
        <v>71</v>
      </c>
      <c r="B259" s="186" t="s">
        <v>1116</v>
      </c>
      <c r="C259" s="184" t="s">
        <v>1121</v>
      </c>
      <c r="D259" s="184" t="s">
        <v>356</v>
      </c>
      <c r="E259" s="185">
        <v>14.655341999999999</v>
      </c>
      <c r="F259" s="189">
        <f t="shared" si="7"/>
        <v>12.980816651904339</v>
      </c>
      <c r="G259" s="179"/>
    </row>
    <row r="260" spans="1:7" s="172" customFormat="1" ht="24.95" customHeight="1">
      <c r="A260" s="177" t="s">
        <v>73</v>
      </c>
      <c r="B260" s="186" t="s">
        <v>1116</v>
      </c>
      <c r="C260" s="184" t="s">
        <v>1122</v>
      </c>
      <c r="D260" s="184" t="s">
        <v>356</v>
      </c>
      <c r="E260" s="185">
        <v>22.343954</v>
      </c>
      <c r="F260" s="189">
        <f t="shared" si="7"/>
        <v>19.790924712134633</v>
      </c>
      <c r="G260" s="179"/>
    </row>
    <row r="261" spans="1:7" s="172" customFormat="1" ht="24.95" customHeight="1">
      <c r="A261" s="177" t="s">
        <v>56</v>
      </c>
      <c r="B261" s="186" t="s">
        <v>1116</v>
      </c>
      <c r="C261" s="184" t="s">
        <v>1123</v>
      </c>
      <c r="D261" s="184" t="s">
        <v>356</v>
      </c>
      <c r="E261" s="185">
        <v>30.800280999999998</v>
      </c>
      <c r="F261" s="189">
        <f t="shared" si="7"/>
        <v>27.281028343666961</v>
      </c>
      <c r="G261" s="179"/>
    </row>
    <row r="262" spans="1:7" s="172" customFormat="1" ht="24.95" customHeight="1">
      <c r="A262" s="177" t="s">
        <v>76</v>
      </c>
      <c r="B262" s="186" t="s">
        <v>1116</v>
      </c>
      <c r="C262" s="184" t="s">
        <v>1124</v>
      </c>
      <c r="D262" s="184" t="s">
        <v>356</v>
      </c>
      <c r="E262" s="185">
        <v>42.648305999999998</v>
      </c>
      <c r="F262" s="189">
        <f t="shared" si="7"/>
        <v>37.775293179805132</v>
      </c>
      <c r="G262" s="179"/>
    </row>
    <row r="263" spans="1:7" s="172" customFormat="1" ht="24.95" customHeight="1">
      <c r="A263" s="177" t="s">
        <v>78</v>
      </c>
      <c r="B263" s="186" t="s">
        <v>1116</v>
      </c>
      <c r="C263" s="184" t="s">
        <v>1125</v>
      </c>
      <c r="D263" s="184" t="s">
        <v>356</v>
      </c>
      <c r="E263" s="185">
        <v>61.806814000000003</v>
      </c>
      <c r="F263" s="189">
        <f t="shared" si="7"/>
        <v>54.744742249778568</v>
      </c>
      <c r="G263" s="179"/>
    </row>
    <row r="264" spans="1:7" s="172" customFormat="1" ht="24.95" customHeight="1">
      <c r="A264" s="177" t="s">
        <v>95</v>
      </c>
      <c r="B264" s="186" t="s">
        <v>1116</v>
      </c>
      <c r="C264" s="184" t="s">
        <v>1126</v>
      </c>
      <c r="D264" s="184" t="s">
        <v>356</v>
      </c>
      <c r="E264" s="185">
        <v>84.082016999999993</v>
      </c>
      <c r="F264" s="189">
        <f t="shared" si="7"/>
        <v>74.474771479185108</v>
      </c>
      <c r="G264" s="179"/>
    </row>
    <row r="265" spans="1:7" s="172" customFormat="1" ht="24.95" customHeight="1">
      <c r="A265" s="177" t="s">
        <v>97</v>
      </c>
      <c r="B265" s="186" t="s">
        <v>1116</v>
      </c>
      <c r="C265" s="184" t="s">
        <v>1127</v>
      </c>
      <c r="D265" s="184" t="s">
        <v>356</v>
      </c>
      <c r="E265" s="185">
        <v>104.73012199999999</v>
      </c>
      <c r="F265" s="189">
        <f t="shared" si="7"/>
        <v>92.763615589016823</v>
      </c>
      <c r="G265" s="179"/>
    </row>
    <row r="266" spans="1:7" s="172" customFormat="1" ht="24.95" customHeight="1">
      <c r="A266" s="177" t="s">
        <v>113</v>
      </c>
      <c r="B266" s="186" t="s">
        <v>1116</v>
      </c>
      <c r="C266" s="184" t="s">
        <v>1128</v>
      </c>
      <c r="D266" s="184" t="s">
        <v>356</v>
      </c>
      <c r="E266" s="185">
        <v>130.27098000000001</v>
      </c>
      <c r="F266" s="189">
        <f t="shared" si="7"/>
        <v>115.38616474756422</v>
      </c>
      <c r="G266" s="179"/>
    </row>
    <row r="267" spans="1:7" s="172" customFormat="1" ht="24.95" customHeight="1">
      <c r="A267" s="177" t="s">
        <v>115</v>
      </c>
      <c r="B267" s="186" t="s">
        <v>1129</v>
      </c>
      <c r="C267" s="184" t="s">
        <v>1130</v>
      </c>
      <c r="D267" s="184" t="s">
        <v>356</v>
      </c>
      <c r="E267" s="185">
        <v>2.5004840000000002</v>
      </c>
      <c r="F267" s="189">
        <f t="shared" si="7"/>
        <v>2.2147776793622675</v>
      </c>
      <c r="G267" s="179"/>
    </row>
    <row r="268" spans="1:7" s="172" customFormat="1" ht="24.95" customHeight="1">
      <c r="A268" s="177" t="s">
        <v>117</v>
      </c>
      <c r="B268" s="186" t="s">
        <v>1129</v>
      </c>
      <c r="C268" s="184" t="s">
        <v>1131</v>
      </c>
      <c r="D268" s="184" t="s">
        <v>356</v>
      </c>
      <c r="E268" s="185">
        <v>3.9143089999999998</v>
      </c>
      <c r="F268" s="189">
        <f t="shared" si="7"/>
        <v>3.4670584588131086</v>
      </c>
      <c r="G268" s="179"/>
    </row>
    <row r="269" spans="1:7" s="172" customFormat="1" ht="24.95" customHeight="1">
      <c r="A269" s="177" t="s">
        <v>119</v>
      </c>
      <c r="B269" s="186" t="s">
        <v>1129</v>
      </c>
      <c r="C269" s="184" t="s">
        <v>1132</v>
      </c>
      <c r="D269" s="184" t="s">
        <v>356</v>
      </c>
      <c r="E269" s="185">
        <v>5.8305670000000003</v>
      </c>
      <c r="F269" s="189">
        <f t="shared" si="7"/>
        <v>5.1643640389725425</v>
      </c>
      <c r="G269" s="179"/>
    </row>
    <row r="270" spans="1:7" s="172" customFormat="1" ht="24.95" customHeight="1">
      <c r="A270" s="177" t="s">
        <v>121</v>
      </c>
      <c r="B270" s="186" t="s">
        <v>1129</v>
      </c>
      <c r="C270" s="184" t="s">
        <v>1133</v>
      </c>
      <c r="D270" s="184" t="s">
        <v>356</v>
      </c>
      <c r="E270" s="185">
        <v>9.7799289999999992</v>
      </c>
      <c r="F270" s="189">
        <f t="shared" si="7"/>
        <v>8.6624703277236481</v>
      </c>
      <c r="G270" s="179"/>
    </row>
    <row r="271" spans="1:7" s="172" customFormat="1" ht="24.95" customHeight="1">
      <c r="A271" s="177" t="s">
        <v>123</v>
      </c>
      <c r="B271" s="186" t="s">
        <v>1129</v>
      </c>
      <c r="C271" s="184" t="s">
        <v>1134</v>
      </c>
      <c r="D271" s="184" t="s">
        <v>356</v>
      </c>
      <c r="E271" s="185">
        <v>15.715657</v>
      </c>
      <c r="F271" s="189">
        <f t="shared" si="7"/>
        <v>13.91997962798937</v>
      </c>
      <c r="G271" s="179"/>
    </row>
    <row r="272" spans="1:7" s="172" customFormat="1" ht="24.95" customHeight="1">
      <c r="A272" s="177" t="s">
        <v>125</v>
      </c>
      <c r="B272" s="186" t="s">
        <v>1129</v>
      </c>
      <c r="C272" s="184" t="s">
        <v>1135</v>
      </c>
      <c r="D272" s="184" t="s">
        <v>356</v>
      </c>
      <c r="E272" s="185">
        <v>23.964917</v>
      </c>
      <c r="F272" s="189">
        <f t="shared" si="7"/>
        <v>21.226675819309122</v>
      </c>
      <c r="G272" s="179"/>
    </row>
    <row r="273" spans="1:7" s="172" customFormat="1" ht="24.95" customHeight="1">
      <c r="A273" s="177" t="s">
        <v>127</v>
      </c>
      <c r="B273" s="186" t="s">
        <v>1129</v>
      </c>
      <c r="C273" s="184" t="s">
        <v>1136</v>
      </c>
      <c r="D273" s="184" t="s">
        <v>356</v>
      </c>
      <c r="E273" s="185">
        <v>33.020406999999999</v>
      </c>
      <c r="F273" s="189">
        <f t="shared" si="7"/>
        <v>29.247481842338352</v>
      </c>
      <c r="G273" s="179"/>
    </row>
    <row r="274" spans="1:7" s="172" customFormat="1" ht="24.95" customHeight="1">
      <c r="A274" s="177" t="s">
        <v>130</v>
      </c>
      <c r="B274" s="186" t="s">
        <v>1129</v>
      </c>
      <c r="C274" s="184" t="s">
        <v>1137</v>
      </c>
      <c r="D274" s="184" t="s">
        <v>356</v>
      </c>
      <c r="E274" s="185">
        <v>45.721462000000002</v>
      </c>
      <c r="F274" s="189">
        <f t="shared" si="7"/>
        <v>40.497309123117809</v>
      </c>
      <c r="G274" s="179"/>
    </row>
    <row r="275" spans="1:7" s="172" customFormat="1" ht="24.95" customHeight="1">
      <c r="A275" s="177" t="s">
        <v>132</v>
      </c>
      <c r="B275" s="186" t="s">
        <v>1129</v>
      </c>
      <c r="C275" s="184" t="s">
        <v>1138</v>
      </c>
      <c r="D275" s="184" t="s">
        <v>356</v>
      </c>
      <c r="E275" s="185">
        <v>66.251135000000005</v>
      </c>
      <c r="F275" s="189">
        <f t="shared" si="7"/>
        <v>58.681253321523478</v>
      </c>
      <c r="G275" s="179"/>
    </row>
    <row r="276" spans="1:7" s="172" customFormat="1" ht="24.95" customHeight="1">
      <c r="A276" s="177" t="s">
        <v>135</v>
      </c>
      <c r="B276" s="186" t="s">
        <v>1129</v>
      </c>
      <c r="C276" s="184" t="s">
        <v>1139</v>
      </c>
      <c r="D276" s="184" t="s">
        <v>356</v>
      </c>
      <c r="E276" s="185">
        <v>90.145944</v>
      </c>
      <c r="F276" s="189">
        <f t="shared" si="7"/>
        <v>79.845831709477409</v>
      </c>
      <c r="G276" s="179"/>
    </row>
    <row r="277" spans="1:7" s="172" customFormat="1" ht="24.95" customHeight="1">
      <c r="A277" s="177" t="s">
        <v>137</v>
      </c>
      <c r="B277" s="186" t="s">
        <v>1129</v>
      </c>
      <c r="C277" s="184" t="s">
        <v>1140</v>
      </c>
      <c r="D277" s="184" t="s">
        <v>356</v>
      </c>
      <c r="E277" s="185">
        <v>112.264709</v>
      </c>
      <c r="F277" s="189">
        <f t="shared" si="7"/>
        <v>99.437297608503101</v>
      </c>
      <c r="G277" s="179"/>
    </row>
    <row r="278" spans="1:7" s="172" customFormat="1" ht="24.95" customHeight="1">
      <c r="A278" s="177" t="s">
        <v>139</v>
      </c>
      <c r="B278" s="186" t="s">
        <v>1129</v>
      </c>
      <c r="C278" s="184" t="s">
        <v>1141</v>
      </c>
      <c r="D278" s="184" t="s">
        <v>356</v>
      </c>
      <c r="E278" s="185">
        <v>139.64150100000001</v>
      </c>
      <c r="F278" s="189">
        <f t="shared" si="7"/>
        <v>123.68600620017715</v>
      </c>
      <c r="G278" s="179"/>
    </row>
    <row r="279" spans="1:7" s="172" customFormat="1" ht="24.95" customHeight="1">
      <c r="A279" s="177" t="s">
        <v>141</v>
      </c>
      <c r="B279" s="186" t="s">
        <v>1142</v>
      </c>
      <c r="C279" s="184" t="s">
        <v>1143</v>
      </c>
      <c r="D279" s="184" t="s">
        <v>356</v>
      </c>
      <c r="E279" s="185">
        <v>3.3183989999999999</v>
      </c>
      <c r="F279" s="189">
        <f t="shared" si="7"/>
        <v>2.9392373782108061</v>
      </c>
      <c r="G279" s="179"/>
    </row>
    <row r="280" spans="1:7" s="172" customFormat="1" ht="24.95" customHeight="1">
      <c r="A280" s="177" t="s">
        <v>143</v>
      </c>
      <c r="B280" s="186" t="s">
        <v>1142</v>
      </c>
      <c r="C280" s="184" t="s">
        <v>1144</v>
      </c>
      <c r="D280" s="184" t="s">
        <v>356</v>
      </c>
      <c r="E280" s="185">
        <v>4.9892830000000004</v>
      </c>
      <c r="F280" s="189">
        <f t="shared" si="7"/>
        <v>4.4192054915854744</v>
      </c>
      <c r="G280" s="179"/>
    </row>
    <row r="281" spans="1:7" s="172" customFormat="1" ht="24.95" customHeight="1">
      <c r="A281" s="177" t="s">
        <v>145</v>
      </c>
      <c r="B281" s="186" t="s">
        <v>1142</v>
      </c>
      <c r="C281" s="184" t="s">
        <v>1145</v>
      </c>
      <c r="D281" s="184" t="s">
        <v>356</v>
      </c>
      <c r="E281" s="185">
        <v>7.2210229999999997</v>
      </c>
      <c r="F281" s="189">
        <f t="shared" si="7"/>
        <v>6.3959459698848535</v>
      </c>
      <c r="G281" s="179"/>
    </row>
    <row r="282" spans="1:7" s="172" customFormat="1" ht="24.95" customHeight="1">
      <c r="A282" s="177" t="s">
        <v>147</v>
      </c>
      <c r="B282" s="186" t="s">
        <v>1142</v>
      </c>
      <c r="C282" s="184" t="s">
        <v>1146</v>
      </c>
      <c r="D282" s="184" t="s">
        <v>356</v>
      </c>
      <c r="E282" s="185">
        <v>11.626080999999999</v>
      </c>
      <c r="F282" s="189">
        <f t="shared" si="7"/>
        <v>10.297680248007085</v>
      </c>
      <c r="G282" s="179"/>
    </row>
    <row r="283" spans="1:7" s="172" customFormat="1" ht="24.95" customHeight="1">
      <c r="A283" s="177" t="s">
        <v>149</v>
      </c>
      <c r="B283" s="186" t="s">
        <v>1142</v>
      </c>
      <c r="C283" s="184" t="s">
        <v>1147</v>
      </c>
      <c r="D283" s="184" t="s">
        <v>356</v>
      </c>
      <c r="E283" s="185">
        <v>18.017503999999999</v>
      </c>
      <c r="F283" s="189">
        <f t="shared" si="7"/>
        <v>15.958816651904339</v>
      </c>
      <c r="G283" s="179"/>
    </row>
    <row r="284" spans="1:7" s="172" customFormat="1" ht="24.95" customHeight="1">
      <c r="A284" s="177" t="s">
        <v>151</v>
      </c>
      <c r="B284" s="186" t="s">
        <v>1142</v>
      </c>
      <c r="C284" s="184" t="s">
        <v>1148</v>
      </c>
      <c r="D284" s="184" t="s">
        <v>356</v>
      </c>
      <c r="E284" s="185">
        <v>27.143101999999999</v>
      </c>
      <c r="F284" s="189">
        <f t="shared" si="7"/>
        <v>24.04172010628875</v>
      </c>
      <c r="G284" s="179"/>
    </row>
    <row r="285" spans="1:7" s="172" customFormat="1" ht="24.95" customHeight="1">
      <c r="A285" s="177" t="s">
        <v>153</v>
      </c>
      <c r="B285" s="186" t="s">
        <v>1142</v>
      </c>
      <c r="C285" s="184" t="s">
        <v>1149</v>
      </c>
      <c r="D285" s="184" t="s">
        <v>356</v>
      </c>
      <c r="E285" s="185">
        <v>37.051560000000002</v>
      </c>
      <c r="F285" s="189">
        <f t="shared" si="7"/>
        <v>32.818033658104518</v>
      </c>
      <c r="G285" s="179"/>
    </row>
    <row r="286" spans="1:7" s="172" customFormat="1" ht="24.95" customHeight="1">
      <c r="A286" s="177" t="s">
        <v>155</v>
      </c>
      <c r="B286" s="186" t="s">
        <v>1142</v>
      </c>
      <c r="C286" s="184" t="s">
        <v>1150</v>
      </c>
      <c r="D286" s="184" t="s">
        <v>356</v>
      </c>
      <c r="E286" s="185">
        <v>50.336841</v>
      </c>
      <c r="F286" s="189">
        <f t="shared" si="7"/>
        <v>44.585333038086802</v>
      </c>
      <c r="G286" s="179"/>
    </row>
    <row r="287" spans="1:7" s="172" customFormat="1" ht="24.95" customHeight="1">
      <c r="A287" s="177" t="s">
        <v>158</v>
      </c>
      <c r="B287" s="186" t="s">
        <v>1142</v>
      </c>
      <c r="C287" s="184" t="s">
        <v>1151</v>
      </c>
      <c r="D287" s="184" t="s">
        <v>356</v>
      </c>
      <c r="E287" s="185">
        <v>72.385498999999996</v>
      </c>
      <c r="F287" s="189">
        <f t="shared" si="7"/>
        <v>64.114702391496891</v>
      </c>
      <c r="G287" s="179"/>
    </row>
    <row r="288" spans="1:7" s="172" customFormat="1" ht="24.95" customHeight="1">
      <c r="A288" s="177" t="s">
        <v>160</v>
      </c>
      <c r="B288" s="186" t="s">
        <v>1142</v>
      </c>
      <c r="C288" s="184" t="s">
        <v>1152</v>
      </c>
      <c r="D288" s="184" t="s">
        <v>356</v>
      </c>
      <c r="E288" s="185">
        <v>97.951193000000004</v>
      </c>
      <c r="F288" s="189">
        <f t="shared" si="7"/>
        <v>86.759249778565106</v>
      </c>
      <c r="G288" s="179"/>
    </row>
    <row r="289" spans="1:7" s="172" customFormat="1" ht="24.95" customHeight="1">
      <c r="A289" s="177" t="s">
        <v>162</v>
      </c>
      <c r="B289" s="186" t="s">
        <v>1142</v>
      </c>
      <c r="C289" s="184" t="s">
        <v>1153</v>
      </c>
      <c r="D289" s="184" t="s">
        <v>356</v>
      </c>
      <c r="E289" s="185">
        <v>121.65904999999999</v>
      </c>
      <c r="F289" s="189">
        <f t="shared" si="7"/>
        <v>107.75823737821079</v>
      </c>
      <c r="G289" s="179"/>
    </row>
    <row r="290" spans="1:7" s="172" customFormat="1" ht="24.95" customHeight="1">
      <c r="A290" s="177" t="s">
        <v>164</v>
      </c>
      <c r="B290" s="186" t="s">
        <v>1142</v>
      </c>
      <c r="C290" s="184" t="s">
        <v>1154</v>
      </c>
      <c r="D290" s="184" t="s">
        <v>356</v>
      </c>
      <c r="E290" s="185">
        <v>149.08258000000001</v>
      </c>
      <c r="F290" s="189">
        <f t="shared" si="7"/>
        <v>132.04834366696193</v>
      </c>
      <c r="G290" s="179"/>
    </row>
    <row r="291" spans="1:7" s="172" customFormat="1" ht="24.95" customHeight="1">
      <c r="A291" s="177" t="s">
        <v>166</v>
      </c>
      <c r="B291" s="186" t="s">
        <v>1155</v>
      </c>
      <c r="C291" s="184" t="s">
        <v>1156</v>
      </c>
      <c r="D291" s="184" t="s">
        <v>356</v>
      </c>
      <c r="E291" s="185">
        <v>5.1294969999999998</v>
      </c>
      <c r="F291" s="189">
        <f t="shared" si="7"/>
        <v>4.5433985828166517</v>
      </c>
      <c r="G291" s="179"/>
    </row>
    <row r="292" spans="1:7" s="172" customFormat="1" ht="24.95" customHeight="1">
      <c r="A292" s="177" t="s">
        <v>168</v>
      </c>
      <c r="B292" s="186" t="s">
        <v>1155</v>
      </c>
      <c r="C292" s="184" t="s">
        <v>1157</v>
      </c>
      <c r="D292" s="184" t="s">
        <v>356</v>
      </c>
      <c r="E292" s="185">
        <v>7.372922</v>
      </c>
      <c r="F292" s="189">
        <f t="shared" si="7"/>
        <v>6.5304889282550933</v>
      </c>
      <c r="G292" s="179"/>
    </row>
    <row r="293" spans="1:7" s="172" customFormat="1" ht="24.95" customHeight="1">
      <c r="A293" s="177" t="s">
        <v>170</v>
      </c>
      <c r="B293" s="186" t="s">
        <v>1155</v>
      </c>
      <c r="C293" s="184" t="s">
        <v>1158</v>
      </c>
      <c r="D293" s="184" t="s">
        <v>356</v>
      </c>
      <c r="E293" s="185">
        <v>10.773111999999999</v>
      </c>
      <c r="F293" s="189">
        <f t="shared" si="7"/>
        <v>9.5421718334809569</v>
      </c>
      <c r="G293" s="179"/>
    </row>
    <row r="294" spans="1:7" s="172" customFormat="1" ht="24.95" customHeight="1">
      <c r="A294" s="177" t="s">
        <v>172</v>
      </c>
      <c r="B294" s="186" t="s">
        <v>1159</v>
      </c>
      <c r="C294" s="184" t="s">
        <v>1160</v>
      </c>
      <c r="D294" s="184" t="s">
        <v>356</v>
      </c>
      <c r="E294" s="185">
        <v>4.0077850000000002</v>
      </c>
      <c r="F294" s="189">
        <f t="shared" si="7"/>
        <v>3.5498538529672277</v>
      </c>
      <c r="G294" s="179"/>
    </row>
    <row r="295" spans="1:7" s="172" customFormat="1" ht="24.95" customHeight="1">
      <c r="A295" s="177" t="s">
        <v>175</v>
      </c>
      <c r="B295" s="186" t="s">
        <v>1159</v>
      </c>
      <c r="C295" s="184" t="s">
        <v>1161</v>
      </c>
      <c r="D295" s="184" t="s">
        <v>356</v>
      </c>
      <c r="E295" s="185">
        <v>5.853936</v>
      </c>
      <c r="F295" s="189">
        <f t="shared" si="7"/>
        <v>5.185062887511072</v>
      </c>
      <c r="G295" s="179"/>
    </row>
    <row r="296" spans="1:7" s="172" customFormat="1" ht="24.95" customHeight="1">
      <c r="A296" s="177" t="s">
        <v>177</v>
      </c>
      <c r="B296" s="186" t="s">
        <v>1159</v>
      </c>
      <c r="C296" s="184" t="s">
        <v>1162</v>
      </c>
      <c r="D296" s="184" t="s">
        <v>356</v>
      </c>
      <c r="E296" s="185">
        <v>8.3310510000000004</v>
      </c>
      <c r="F296" s="189">
        <f t="shared" si="7"/>
        <v>7.37914171833481</v>
      </c>
      <c r="G296" s="179"/>
    </row>
    <row r="297" spans="1:7" s="172" customFormat="1" ht="24.95" customHeight="1">
      <c r="A297" s="177" t="s">
        <v>178</v>
      </c>
      <c r="B297" s="186" t="s">
        <v>1159</v>
      </c>
      <c r="C297" s="184" t="s">
        <v>1163</v>
      </c>
      <c r="D297" s="184" t="s">
        <v>356</v>
      </c>
      <c r="E297" s="185">
        <v>13.269838</v>
      </c>
      <c r="F297" s="189">
        <f t="shared" si="7"/>
        <v>11.753620903454385</v>
      </c>
      <c r="G297" s="179"/>
    </row>
    <row r="298" spans="1:7" s="172" customFormat="1" ht="24.95" customHeight="1">
      <c r="A298" s="177" t="s">
        <v>180</v>
      </c>
      <c r="B298" s="186" t="s">
        <v>1159</v>
      </c>
      <c r="C298" s="184" t="s">
        <v>1164</v>
      </c>
      <c r="D298" s="184" t="s">
        <v>356</v>
      </c>
      <c r="E298" s="185">
        <v>20.961646999999999</v>
      </c>
      <c r="F298" s="189">
        <f t="shared" si="7"/>
        <v>18.56656067316209</v>
      </c>
      <c r="G298" s="179"/>
    </row>
    <row r="299" spans="1:7" s="172" customFormat="1" ht="24.95" customHeight="1">
      <c r="A299" s="177" t="s">
        <v>182</v>
      </c>
      <c r="B299" s="186" t="s">
        <v>1165</v>
      </c>
      <c r="C299" s="184" t="s">
        <v>1166</v>
      </c>
      <c r="D299" s="184" t="s">
        <v>356</v>
      </c>
      <c r="E299" s="185">
        <v>100.01935</v>
      </c>
      <c r="F299" s="189">
        <f t="shared" ref="F299:F361" si="8">E299/1.129</f>
        <v>88.591098317094776</v>
      </c>
      <c r="G299" s="179"/>
    </row>
    <row r="300" spans="1:7" s="172" customFormat="1" ht="24.95" customHeight="1">
      <c r="A300" s="177" t="s">
        <v>184</v>
      </c>
      <c r="B300" s="186" t="s">
        <v>1165</v>
      </c>
      <c r="C300" s="184" t="s">
        <v>1167</v>
      </c>
      <c r="D300" s="184" t="s">
        <v>356</v>
      </c>
      <c r="E300" s="185">
        <v>130.48085</v>
      </c>
      <c r="F300" s="189">
        <f t="shared" si="8"/>
        <v>115.57205491585474</v>
      </c>
      <c r="G300" s="179"/>
    </row>
    <row r="301" spans="1:7" s="172" customFormat="1" ht="24.95" customHeight="1">
      <c r="A301" s="177" t="s">
        <v>185</v>
      </c>
      <c r="B301" s="186" t="s">
        <v>1165</v>
      </c>
      <c r="C301" s="184" t="s">
        <v>1168</v>
      </c>
      <c r="D301" s="184" t="s">
        <v>356</v>
      </c>
      <c r="E301" s="185">
        <v>187.02216200000001</v>
      </c>
      <c r="F301" s="189">
        <f t="shared" si="8"/>
        <v>165.65293356953057</v>
      </c>
      <c r="G301" s="179"/>
    </row>
    <row r="302" spans="1:7" s="172" customFormat="1" ht="24.95" customHeight="1">
      <c r="A302" s="177" t="s">
        <v>186</v>
      </c>
      <c r="B302" s="186" t="s">
        <v>1165</v>
      </c>
      <c r="C302" s="184" t="s">
        <v>1169</v>
      </c>
      <c r="D302" s="184" t="s">
        <v>356</v>
      </c>
      <c r="E302" s="185">
        <v>250.936396</v>
      </c>
      <c r="F302" s="189">
        <f t="shared" si="8"/>
        <v>222.26430115146147</v>
      </c>
      <c r="G302" s="179"/>
    </row>
    <row r="303" spans="1:7" s="172" customFormat="1" ht="24.95" customHeight="1">
      <c r="A303" s="177" t="s">
        <v>187</v>
      </c>
      <c r="B303" s="186" t="s">
        <v>1165</v>
      </c>
      <c r="C303" s="184" t="s">
        <v>1170</v>
      </c>
      <c r="D303" s="184" t="s">
        <v>356</v>
      </c>
      <c r="E303" s="185">
        <v>315.738653</v>
      </c>
      <c r="F303" s="189">
        <f t="shared" si="8"/>
        <v>279.66222586359612</v>
      </c>
      <c r="G303" s="179"/>
    </row>
    <row r="304" spans="1:7" s="172" customFormat="1" ht="24.95" customHeight="1">
      <c r="A304" s="177" t="s">
        <v>190</v>
      </c>
      <c r="B304" s="186" t="s">
        <v>1165</v>
      </c>
      <c r="C304" s="184" t="s">
        <v>1171</v>
      </c>
      <c r="D304" s="184" t="s">
        <v>356</v>
      </c>
      <c r="E304" s="185">
        <v>383.310136</v>
      </c>
      <c r="F304" s="189">
        <f t="shared" si="8"/>
        <v>339.51296368467672</v>
      </c>
      <c r="G304" s="179"/>
    </row>
    <row r="305" spans="1:7" s="172" customFormat="1" ht="24.95" customHeight="1">
      <c r="A305" s="177" t="s">
        <v>192</v>
      </c>
      <c r="B305" s="186" t="s">
        <v>1165</v>
      </c>
      <c r="C305" s="184" t="s">
        <v>1172</v>
      </c>
      <c r="D305" s="184" t="s">
        <v>356</v>
      </c>
      <c r="E305" s="185">
        <v>479.90592600000002</v>
      </c>
      <c r="F305" s="189">
        <f t="shared" si="8"/>
        <v>425.0716793622675</v>
      </c>
      <c r="G305" s="179"/>
    </row>
    <row r="306" spans="1:7" s="172" customFormat="1" ht="24.95" customHeight="1">
      <c r="A306" s="177" t="s">
        <v>194</v>
      </c>
      <c r="B306" s="186" t="s">
        <v>1173</v>
      </c>
      <c r="C306" s="184" t="s">
        <v>1174</v>
      </c>
      <c r="D306" s="184" t="s">
        <v>356</v>
      </c>
      <c r="E306" s="185">
        <v>17.222957999999998</v>
      </c>
      <c r="F306" s="189">
        <f t="shared" si="8"/>
        <v>15.255055801594329</v>
      </c>
      <c r="G306" s="179"/>
    </row>
    <row r="307" spans="1:7" s="172" customFormat="1" ht="24.95" customHeight="1">
      <c r="A307" s="177" t="s">
        <v>196</v>
      </c>
      <c r="B307" s="186" t="s">
        <v>1175</v>
      </c>
      <c r="C307" s="184" t="s">
        <v>1176</v>
      </c>
      <c r="D307" s="184" t="s">
        <v>356</v>
      </c>
      <c r="E307" s="185">
        <v>24.093446</v>
      </c>
      <c r="F307" s="189">
        <f t="shared" si="8"/>
        <v>21.34051904340124</v>
      </c>
      <c r="G307" s="179"/>
    </row>
    <row r="308" spans="1:7" s="172" customFormat="1" ht="24.95" customHeight="1">
      <c r="A308" s="177" t="s">
        <v>198</v>
      </c>
      <c r="B308" s="186" t="s">
        <v>1175</v>
      </c>
      <c r="C308" s="184" t="s">
        <v>1177</v>
      </c>
      <c r="D308" s="184" t="s">
        <v>356</v>
      </c>
      <c r="E308" s="185">
        <v>37.074928999999997</v>
      </c>
      <c r="F308" s="189">
        <f t="shared" si="8"/>
        <v>32.838732506643048</v>
      </c>
      <c r="G308" s="179"/>
    </row>
    <row r="309" spans="1:7" s="172" customFormat="1" ht="24.95" customHeight="1">
      <c r="A309" s="177" t="s">
        <v>200</v>
      </c>
      <c r="B309" s="186" t="s">
        <v>1175</v>
      </c>
      <c r="C309" s="184" t="s">
        <v>1178</v>
      </c>
      <c r="D309" s="184" t="s">
        <v>356</v>
      </c>
      <c r="E309" s="185">
        <v>55.606552000000001</v>
      </c>
      <c r="F309" s="189">
        <f t="shared" si="8"/>
        <v>49.252924712134636</v>
      </c>
      <c r="G309" s="179"/>
    </row>
    <row r="310" spans="1:7" s="172" customFormat="1" ht="24.95" customHeight="1">
      <c r="A310" s="177" t="s">
        <v>202</v>
      </c>
      <c r="B310" s="186" t="s">
        <v>1175</v>
      </c>
      <c r="C310" s="184" t="s">
        <v>1179</v>
      </c>
      <c r="D310" s="184" t="s">
        <v>356</v>
      </c>
      <c r="E310" s="185">
        <v>84.011579999999995</v>
      </c>
      <c r="F310" s="189">
        <f t="shared" si="8"/>
        <v>74.412382639503974</v>
      </c>
      <c r="G310" s="179"/>
    </row>
    <row r="311" spans="1:7" s="172" customFormat="1" ht="24.95" customHeight="1">
      <c r="A311" s="177" t="s">
        <v>205</v>
      </c>
      <c r="B311" s="186" t="s">
        <v>1175</v>
      </c>
      <c r="C311" s="184" t="s">
        <v>1180</v>
      </c>
      <c r="D311" s="184" t="s">
        <v>356</v>
      </c>
      <c r="E311" s="185">
        <v>145.32016999999999</v>
      </c>
      <c r="F311" s="189">
        <f t="shared" si="8"/>
        <v>128.71582816651903</v>
      </c>
      <c r="G311" s="179"/>
    </row>
    <row r="312" spans="1:7" s="172" customFormat="1" ht="24.95" customHeight="1">
      <c r="A312" s="177" t="s">
        <v>207</v>
      </c>
      <c r="B312" s="186" t="s">
        <v>1175</v>
      </c>
      <c r="C312" s="184" t="s">
        <v>1181</v>
      </c>
      <c r="D312" s="184" t="s">
        <v>356</v>
      </c>
      <c r="E312" s="185">
        <v>206.313278</v>
      </c>
      <c r="F312" s="189">
        <f t="shared" si="8"/>
        <v>182.73983879539415</v>
      </c>
      <c r="G312" s="179"/>
    </row>
    <row r="313" spans="1:7" s="172" customFormat="1" ht="24.95" customHeight="1">
      <c r="A313" s="177" t="s">
        <v>210</v>
      </c>
      <c r="B313" s="186" t="s">
        <v>1175</v>
      </c>
      <c r="C313" s="184" t="s">
        <v>1182</v>
      </c>
      <c r="D313" s="184" t="s">
        <v>356</v>
      </c>
      <c r="E313" s="185">
        <v>423.212716</v>
      </c>
      <c r="F313" s="189">
        <f t="shared" si="8"/>
        <v>374.85625863596101</v>
      </c>
      <c r="G313" s="179"/>
    </row>
    <row r="314" spans="1:7" s="172" customFormat="1" ht="24.95" customHeight="1">
      <c r="A314" s="177" t="s">
        <v>212</v>
      </c>
      <c r="B314" s="186" t="s">
        <v>1175</v>
      </c>
      <c r="C314" s="184" t="s">
        <v>1183</v>
      </c>
      <c r="D314" s="184" t="s">
        <v>356</v>
      </c>
      <c r="E314" s="185">
        <v>537.17167800000004</v>
      </c>
      <c r="F314" s="189">
        <f t="shared" si="8"/>
        <v>475.79422320637735</v>
      </c>
      <c r="G314" s="179"/>
    </row>
    <row r="315" spans="1:7" s="172" customFormat="1" ht="24.95" customHeight="1">
      <c r="A315" s="177" t="s">
        <v>214</v>
      </c>
      <c r="B315" s="186" t="s">
        <v>1175</v>
      </c>
      <c r="C315" s="184" t="s">
        <v>1184</v>
      </c>
      <c r="D315" s="184" t="s">
        <v>356</v>
      </c>
      <c r="E315" s="185">
        <v>699.13058000000001</v>
      </c>
      <c r="F315" s="189">
        <f t="shared" si="8"/>
        <v>619.24763507528792</v>
      </c>
      <c r="G315" s="179"/>
    </row>
    <row r="316" spans="1:7" s="172" customFormat="1" ht="24.95" customHeight="1">
      <c r="A316" s="177" t="s">
        <v>216</v>
      </c>
      <c r="B316" s="186" t="s">
        <v>1185</v>
      </c>
      <c r="C316" s="184" t="s">
        <v>1186</v>
      </c>
      <c r="D316" s="184" t="s">
        <v>356</v>
      </c>
      <c r="E316" s="185">
        <v>19.391999999999999</v>
      </c>
      <c r="F316" s="189">
        <f t="shared" si="8"/>
        <v>17.176262178919398</v>
      </c>
      <c r="G316" s="179"/>
    </row>
    <row r="317" spans="1:7" s="172" customFormat="1" ht="24.95" customHeight="1">
      <c r="A317" s="177" t="s">
        <v>218</v>
      </c>
      <c r="B317" s="186" t="s">
        <v>1185</v>
      </c>
      <c r="C317" s="184" t="s">
        <v>1187</v>
      </c>
      <c r="D317" s="184" t="s">
        <v>356</v>
      </c>
      <c r="E317" s="185">
        <v>26.668800000000001</v>
      </c>
      <c r="F317" s="189">
        <f t="shared" si="8"/>
        <v>23.621612046058459</v>
      </c>
      <c r="G317" s="179"/>
    </row>
    <row r="318" spans="1:7" s="172" customFormat="1" ht="24.95" customHeight="1">
      <c r="A318" s="177" t="s">
        <v>220</v>
      </c>
      <c r="B318" s="186" t="s">
        <v>1185</v>
      </c>
      <c r="C318" s="184" t="s">
        <v>1188</v>
      </c>
      <c r="D318" s="184" t="s">
        <v>356</v>
      </c>
      <c r="E318" s="185">
        <v>40.354751999999998</v>
      </c>
      <c r="F318" s="189">
        <f t="shared" si="8"/>
        <v>35.743801594331266</v>
      </c>
      <c r="G318" s="179"/>
    </row>
    <row r="319" spans="1:7" s="172" customFormat="1" ht="24.95" customHeight="1">
      <c r="A319" s="177" t="s">
        <v>222</v>
      </c>
      <c r="B319" s="186" t="s">
        <v>1185</v>
      </c>
      <c r="C319" s="184" t="s">
        <v>1189</v>
      </c>
      <c r="D319" s="184" t="s">
        <v>356</v>
      </c>
      <c r="E319" s="185">
        <v>59.426783999999998</v>
      </c>
      <c r="F319" s="189">
        <f t="shared" si="8"/>
        <v>52.636655447298494</v>
      </c>
      <c r="G319" s="179"/>
    </row>
    <row r="320" spans="1:7" s="172" customFormat="1" ht="24.95" customHeight="1">
      <c r="A320" s="177" t="s">
        <v>224</v>
      </c>
      <c r="B320" s="186" t="s">
        <v>1190</v>
      </c>
      <c r="C320" s="184" t="s">
        <v>1191</v>
      </c>
      <c r="D320" s="184" t="s">
        <v>356</v>
      </c>
      <c r="E320" s="185">
        <v>88.834751999999995</v>
      </c>
      <c r="F320" s="189">
        <f t="shared" si="8"/>
        <v>78.684457041629756</v>
      </c>
      <c r="G320" s="179"/>
    </row>
    <row r="321" spans="1:7" s="172" customFormat="1" ht="24.95" customHeight="1">
      <c r="A321" s="177" t="s">
        <v>226</v>
      </c>
      <c r="B321" s="186" t="s">
        <v>1185</v>
      </c>
      <c r="C321" s="184" t="s">
        <v>1192</v>
      </c>
      <c r="D321" s="184" t="s">
        <v>356</v>
      </c>
      <c r="E321" s="185">
        <v>114.70368000000001</v>
      </c>
      <c r="F321" s="189">
        <f t="shared" si="8"/>
        <v>101.59759078830824</v>
      </c>
      <c r="G321" s="179"/>
    </row>
    <row r="322" spans="1:7" s="172" customFormat="1" ht="24.95" customHeight="1">
      <c r="A322" s="177" t="s">
        <v>228</v>
      </c>
      <c r="B322" s="186" t="s">
        <v>1185</v>
      </c>
      <c r="C322" s="184" t="s">
        <v>1193</v>
      </c>
      <c r="D322" s="184" t="s">
        <v>356</v>
      </c>
      <c r="E322" s="185">
        <v>149.93894399999999</v>
      </c>
      <c r="F322" s="189">
        <f t="shared" si="8"/>
        <v>132.80685916740478</v>
      </c>
      <c r="G322" s="179"/>
    </row>
    <row r="323" spans="1:7" s="172" customFormat="1" ht="24.95" customHeight="1">
      <c r="A323" s="177" t="s">
        <v>229</v>
      </c>
      <c r="B323" s="186" t="s">
        <v>1185</v>
      </c>
      <c r="C323" s="184" t="s">
        <v>1194</v>
      </c>
      <c r="D323" s="184" t="s">
        <v>356</v>
      </c>
      <c r="E323" s="185">
        <v>212.08060800000001</v>
      </c>
      <c r="F323" s="189">
        <f t="shared" si="8"/>
        <v>187.848191319752</v>
      </c>
      <c r="G323" s="179"/>
    </row>
    <row r="324" spans="1:7" s="172" customFormat="1" ht="24.95" customHeight="1">
      <c r="A324" s="177" t="s">
        <v>230</v>
      </c>
      <c r="B324" s="186" t="s">
        <v>1185</v>
      </c>
      <c r="C324" s="184" t="s">
        <v>1195</v>
      </c>
      <c r="D324" s="184" t="s">
        <v>356</v>
      </c>
      <c r="E324" s="185">
        <v>294.51600000000002</v>
      </c>
      <c r="F324" s="189">
        <f t="shared" si="8"/>
        <v>260.86448184233836</v>
      </c>
      <c r="G324" s="179"/>
    </row>
    <row r="325" spans="1:7" s="172" customFormat="1" ht="24.95" customHeight="1">
      <c r="A325" s="177" t="s">
        <v>231</v>
      </c>
      <c r="B325" s="186" t="s">
        <v>1185</v>
      </c>
      <c r="C325" s="184" t="s">
        <v>1196</v>
      </c>
      <c r="D325" s="184" t="s">
        <v>356</v>
      </c>
      <c r="E325" s="185">
        <v>374.81827199999998</v>
      </c>
      <c r="F325" s="189">
        <f t="shared" si="8"/>
        <v>331.99138352524358</v>
      </c>
      <c r="G325" s="179"/>
    </row>
    <row r="326" spans="1:7" s="172" customFormat="1" ht="24.95" customHeight="1">
      <c r="A326" s="177" t="s">
        <v>232</v>
      </c>
      <c r="B326" s="186" t="s">
        <v>1185</v>
      </c>
      <c r="C326" s="184" t="s">
        <v>1197</v>
      </c>
      <c r="D326" s="184" t="s">
        <v>356</v>
      </c>
      <c r="E326" s="185">
        <v>439.75238400000001</v>
      </c>
      <c r="F326" s="189">
        <f t="shared" si="8"/>
        <v>389.50609743135516</v>
      </c>
      <c r="G326" s="179"/>
    </row>
    <row r="327" spans="1:7" s="172" customFormat="1" ht="24.95" customHeight="1">
      <c r="A327" s="177" t="s">
        <v>233</v>
      </c>
      <c r="B327" s="186" t="s">
        <v>1185</v>
      </c>
      <c r="C327" s="184" t="s">
        <v>1198</v>
      </c>
      <c r="D327" s="184" t="s">
        <v>356</v>
      </c>
      <c r="E327" s="185">
        <v>555.83289600000001</v>
      </c>
      <c r="F327" s="189">
        <f t="shared" si="8"/>
        <v>492.32320283436673</v>
      </c>
      <c r="G327" s="179"/>
    </row>
    <row r="328" spans="1:7" s="172" customFormat="1" ht="24.95" customHeight="1">
      <c r="A328" s="177" t="s">
        <v>234</v>
      </c>
      <c r="B328" s="186" t="s">
        <v>1185</v>
      </c>
      <c r="C328" s="184" t="s">
        <v>1199</v>
      </c>
      <c r="D328" s="184" t="s">
        <v>356</v>
      </c>
      <c r="E328" s="185">
        <v>720.67459199999996</v>
      </c>
      <c r="F328" s="189">
        <f t="shared" si="8"/>
        <v>638.330019486271</v>
      </c>
      <c r="G328" s="179"/>
    </row>
    <row r="329" spans="1:7" s="172" customFormat="1" ht="24.95" customHeight="1">
      <c r="A329" s="177" t="s">
        <v>235</v>
      </c>
      <c r="B329" s="186" t="s">
        <v>1200</v>
      </c>
      <c r="C329" s="184" t="s">
        <v>1201</v>
      </c>
      <c r="D329" s="184" t="s">
        <v>356</v>
      </c>
      <c r="E329" s="185">
        <v>3.2276389999999999</v>
      </c>
      <c r="F329" s="189">
        <f t="shared" si="8"/>
        <v>2.8588476527900797</v>
      </c>
      <c r="G329" s="179"/>
    </row>
    <row r="330" spans="1:7" s="172" customFormat="1" ht="24.95" customHeight="1">
      <c r="A330" s="177" t="s">
        <v>236</v>
      </c>
      <c r="B330" s="186" t="s">
        <v>1200</v>
      </c>
      <c r="C330" s="184" t="s">
        <v>1202</v>
      </c>
      <c r="D330" s="184" t="s">
        <v>356</v>
      </c>
      <c r="E330" s="185">
        <v>4.9951559999999997</v>
      </c>
      <c r="F330" s="189">
        <f t="shared" si="8"/>
        <v>4.424407440212577</v>
      </c>
      <c r="G330" s="179"/>
    </row>
    <row r="331" spans="1:7" s="172" customFormat="1" ht="24.95" customHeight="1">
      <c r="A331" s="177" t="s">
        <v>238</v>
      </c>
      <c r="B331" s="186" t="s">
        <v>1200</v>
      </c>
      <c r="C331" s="184" t="s">
        <v>1203</v>
      </c>
      <c r="D331" s="184" t="s">
        <v>356</v>
      </c>
      <c r="E331" s="185">
        <v>7.6080069999999997</v>
      </c>
      <c r="F331" s="189">
        <f t="shared" si="8"/>
        <v>6.7387130203720105</v>
      </c>
      <c r="G331" s="179"/>
    </row>
    <row r="332" spans="1:7" s="172" customFormat="1" ht="24.95" customHeight="1">
      <c r="A332" s="177" t="s">
        <v>240</v>
      </c>
      <c r="B332" s="186" t="s">
        <v>1200</v>
      </c>
      <c r="C332" s="184" t="s">
        <v>1204</v>
      </c>
      <c r="D332" s="184" t="s">
        <v>356</v>
      </c>
      <c r="E332" s="185">
        <v>11.143041</v>
      </c>
      <c r="F332" s="189">
        <f t="shared" si="8"/>
        <v>9.869832595217007</v>
      </c>
      <c r="G332" s="179"/>
    </row>
    <row r="333" spans="1:7" s="172" customFormat="1" ht="24.95" customHeight="1">
      <c r="A333" s="177" t="s">
        <v>243</v>
      </c>
      <c r="B333" s="186" t="s">
        <v>1205</v>
      </c>
      <c r="C333" s="184" t="s">
        <v>1206</v>
      </c>
      <c r="D333" s="184" t="s">
        <v>356</v>
      </c>
      <c r="E333" s="185">
        <v>0.84533400000000003</v>
      </c>
      <c r="F333" s="189">
        <f t="shared" si="8"/>
        <v>0.74874579273693531</v>
      </c>
      <c r="G333" s="179"/>
    </row>
    <row r="334" spans="1:7" s="172" customFormat="1" ht="24.95" customHeight="1">
      <c r="A334" s="177" t="s">
        <v>246</v>
      </c>
      <c r="B334" s="186" t="s">
        <v>1205</v>
      </c>
      <c r="C334" s="184" t="s">
        <v>1207</v>
      </c>
      <c r="D334" s="184" t="s">
        <v>356</v>
      </c>
      <c r="E334" s="185">
        <v>1.1680980000000001</v>
      </c>
      <c r="F334" s="189">
        <f t="shared" si="8"/>
        <v>1.0346306465899027</v>
      </c>
      <c r="G334" s="179"/>
    </row>
    <row r="335" spans="1:7" s="172" customFormat="1" ht="24.95" customHeight="1">
      <c r="A335" s="177" t="s">
        <v>248</v>
      </c>
      <c r="B335" s="186" t="s">
        <v>1205</v>
      </c>
      <c r="C335" s="184" t="s">
        <v>1208</v>
      </c>
      <c r="D335" s="184" t="s">
        <v>356</v>
      </c>
      <c r="E335" s="185">
        <v>1.414013</v>
      </c>
      <c r="F335" s="189">
        <f t="shared" si="8"/>
        <v>1.2524472984942427</v>
      </c>
      <c r="G335" s="176"/>
    </row>
    <row r="336" spans="1:7" s="172" customFormat="1" ht="24.95" customHeight="1">
      <c r="A336" s="177" t="s">
        <v>250</v>
      </c>
      <c r="B336" s="186" t="s">
        <v>1209</v>
      </c>
      <c r="C336" s="184" t="s">
        <v>1210</v>
      </c>
      <c r="D336" s="184" t="s">
        <v>356</v>
      </c>
      <c r="E336" s="185">
        <v>12.483976</v>
      </c>
      <c r="F336" s="189">
        <f t="shared" si="8"/>
        <v>11.057551815766164</v>
      </c>
      <c r="G336" s="176"/>
    </row>
    <row r="337" spans="1:7" s="172" customFormat="1" ht="24.95" customHeight="1">
      <c r="A337" s="177" t="s">
        <v>252</v>
      </c>
      <c r="B337" s="186" t="s">
        <v>1209</v>
      </c>
      <c r="C337" s="184" t="s">
        <v>1211</v>
      </c>
      <c r="D337" s="184" t="s">
        <v>356</v>
      </c>
      <c r="E337" s="185">
        <v>18.685468</v>
      </c>
      <c r="F337" s="189">
        <f t="shared" si="8"/>
        <v>16.550458813108946</v>
      </c>
      <c r="G337" s="176"/>
    </row>
    <row r="338" spans="1:7" s="172" customFormat="1" ht="24.95" customHeight="1">
      <c r="A338" s="177" t="s">
        <v>254</v>
      </c>
      <c r="B338" s="186" t="s">
        <v>1209</v>
      </c>
      <c r="C338" s="184" t="s">
        <v>1212</v>
      </c>
      <c r="D338" s="184" t="s">
        <v>356</v>
      </c>
      <c r="E338" s="185">
        <v>26.263784999999999</v>
      </c>
      <c r="F338" s="189">
        <f t="shared" si="8"/>
        <v>23.262874224977857</v>
      </c>
      <c r="G338" s="176"/>
    </row>
    <row r="339" spans="1:7" s="172" customFormat="1" ht="24.95" customHeight="1">
      <c r="A339" s="177" t="s">
        <v>256</v>
      </c>
      <c r="B339" s="186" t="s">
        <v>1209</v>
      </c>
      <c r="C339" s="184" t="s">
        <v>1213</v>
      </c>
      <c r="D339" s="184" t="s">
        <v>356</v>
      </c>
      <c r="E339" s="185">
        <v>40.645232999999998</v>
      </c>
      <c r="F339" s="189">
        <f t="shared" si="8"/>
        <v>36.001092116917626</v>
      </c>
      <c r="G339" s="176"/>
    </row>
    <row r="340" spans="1:7" s="172" customFormat="1" ht="24.95" customHeight="1">
      <c r="A340" s="177" t="s">
        <v>258</v>
      </c>
      <c r="B340" s="186" t="s">
        <v>1209</v>
      </c>
      <c r="C340" s="184" t="s">
        <v>1214</v>
      </c>
      <c r="D340" s="184" t="s">
        <v>356</v>
      </c>
      <c r="E340" s="185">
        <v>61.309162000000001</v>
      </c>
      <c r="F340" s="189">
        <f t="shared" si="8"/>
        <v>54.303952170062004</v>
      </c>
      <c r="G340" s="176"/>
    </row>
    <row r="341" spans="1:7" s="172" customFormat="1" ht="24.95" customHeight="1">
      <c r="A341" s="177" t="s">
        <v>260</v>
      </c>
      <c r="B341" s="186" t="s">
        <v>1209</v>
      </c>
      <c r="C341" s="184" t="s">
        <v>1215</v>
      </c>
      <c r="D341" s="184" t="s">
        <v>356</v>
      </c>
      <c r="E341" s="185">
        <v>92.941404000000006</v>
      </c>
      <c r="F341" s="189">
        <f t="shared" si="8"/>
        <v>82.321881310894597</v>
      </c>
      <c r="G341" s="176"/>
    </row>
    <row r="342" spans="1:7" s="172" customFormat="1" ht="24.95" customHeight="1">
      <c r="A342" s="177" t="s">
        <v>262</v>
      </c>
      <c r="B342" s="186" t="s">
        <v>1209</v>
      </c>
      <c r="C342" s="184" t="s">
        <v>1216</v>
      </c>
      <c r="D342" s="184" t="s">
        <v>356</v>
      </c>
      <c r="E342" s="185">
        <v>120.743993</v>
      </c>
      <c r="F342" s="189">
        <f t="shared" si="8"/>
        <v>106.94773516386182</v>
      </c>
      <c r="G342" s="176"/>
    </row>
    <row r="343" spans="1:7" s="172" customFormat="1" ht="24.95" customHeight="1">
      <c r="A343" s="177" t="s">
        <v>264</v>
      </c>
      <c r="B343" s="186" t="s">
        <v>1209</v>
      </c>
      <c r="C343" s="184" t="s">
        <v>1217</v>
      </c>
      <c r="D343" s="184" t="s">
        <v>356</v>
      </c>
      <c r="E343" s="185">
        <v>160.891718</v>
      </c>
      <c r="F343" s="189">
        <f t="shared" si="8"/>
        <v>142.50816474756422</v>
      </c>
      <c r="G343" s="176"/>
    </row>
    <row r="344" spans="1:7" s="172" customFormat="1" ht="24.95" customHeight="1">
      <c r="A344" s="177" t="s">
        <v>266</v>
      </c>
      <c r="B344" s="186" t="s">
        <v>1209</v>
      </c>
      <c r="C344" s="184" t="s">
        <v>1218</v>
      </c>
      <c r="D344" s="184" t="s">
        <v>356</v>
      </c>
      <c r="E344" s="185">
        <v>229.23541</v>
      </c>
      <c r="F344" s="189">
        <f t="shared" si="8"/>
        <v>203.04287865367581</v>
      </c>
      <c r="G344" s="176"/>
    </row>
    <row r="345" spans="1:7" s="172" customFormat="1" ht="24.95" customHeight="1">
      <c r="A345" s="177" t="s">
        <v>641</v>
      </c>
      <c r="B345" s="186" t="s">
        <v>1209</v>
      </c>
      <c r="C345" s="184" t="s">
        <v>1219</v>
      </c>
      <c r="D345" s="184" t="s">
        <v>356</v>
      </c>
      <c r="E345" s="185">
        <v>307.471408</v>
      </c>
      <c r="F345" s="189">
        <f t="shared" si="8"/>
        <v>272.33959964570414</v>
      </c>
      <c r="G345" s="176"/>
    </row>
    <row r="346" spans="1:7" s="172" customFormat="1" ht="24.95" customHeight="1">
      <c r="A346" s="177" t="s">
        <v>644</v>
      </c>
      <c r="B346" s="186" t="s">
        <v>1209</v>
      </c>
      <c r="C346" s="184" t="s">
        <v>1220</v>
      </c>
      <c r="D346" s="184" t="s">
        <v>356</v>
      </c>
      <c r="E346" s="185">
        <v>394.65097800000001</v>
      </c>
      <c r="F346" s="189">
        <f t="shared" si="8"/>
        <v>349.55799645704161</v>
      </c>
      <c r="G346" s="176"/>
    </row>
    <row r="347" spans="1:7" s="172" customFormat="1" ht="24.95" customHeight="1">
      <c r="A347" s="177" t="s">
        <v>647</v>
      </c>
      <c r="B347" s="186" t="s">
        <v>1209</v>
      </c>
      <c r="C347" s="184" t="s">
        <v>1221</v>
      </c>
      <c r="D347" s="184" t="s">
        <v>356</v>
      </c>
      <c r="E347" s="185">
        <v>464.718592</v>
      </c>
      <c r="F347" s="189">
        <f t="shared" si="8"/>
        <v>411.61965633303811</v>
      </c>
      <c r="G347" s="176"/>
    </row>
    <row r="348" spans="1:7" s="172" customFormat="1" ht="24.95" customHeight="1">
      <c r="A348" s="177" t="s">
        <v>650</v>
      </c>
      <c r="B348" s="186" t="s">
        <v>1209</v>
      </c>
      <c r="C348" s="184" t="s">
        <v>1222</v>
      </c>
      <c r="D348" s="184" t="s">
        <v>356</v>
      </c>
      <c r="E348" s="185">
        <v>589.97486500000002</v>
      </c>
      <c r="F348" s="189">
        <f t="shared" si="8"/>
        <v>522.5640965456156</v>
      </c>
      <c r="G348" s="176"/>
    </row>
    <row r="349" spans="1:7" s="172" customFormat="1" ht="24.95" customHeight="1">
      <c r="A349" s="177" t="s">
        <v>653</v>
      </c>
      <c r="B349" s="186" t="s">
        <v>1209</v>
      </c>
      <c r="C349" s="184" t="s">
        <v>1223</v>
      </c>
      <c r="D349" s="184" t="s">
        <v>356</v>
      </c>
      <c r="E349" s="185">
        <v>767.851269</v>
      </c>
      <c r="F349" s="189">
        <f t="shared" si="8"/>
        <v>680.1162701505757</v>
      </c>
      <c r="G349" s="176"/>
    </row>
    <row r="350" spans="1:7" s="172" customFormat="1" ht="24.95" customHeight="1">
      <c r="A350" s="177" t="s">
        <v>655</v>
      </c>
      <c r="B350" s="186" t="s">
        <v>1209</v>
      </c>
      <c r="C350" s="184" t="s">
        <v>1224</v>
      </c>
      <c r="D350" s="184" t="s">
        <v>356</v>
      </c>
      <c r="E350" s="185">
        <v>970.02456700000005</v>
      </c>
      <c r="F350" s="189">
        <f t="shared" si="8"/>
        <v>859.18916474756429</v>
      </c>
      <c r="G350" s="176"/>
    </row>
    <row r="351" spans="1:7" s="172" customFormat="1" ht="24.95" customHeight="1">
      <c r="A351" s="177" t="s">
        <v>659</v>
      </c>
      <c r="B351" s="186" t="s">
        <v>1209</v>
      </c>
      <c r="C351" s="184" t="s">
        <v>1225</v>
      </c>
      <c r="D351" s="184" t="s">
        <v>356</v>
      </c>
      <c r="E351" s="185">
        <v>14.523838</v>
      </c>
      <c r="F351" s="189">
        <f t="shared" si="8"/>
        <v>12.864338352524358</v>
      </c>
      <c r="G351" s="176"/>
    </row>
    <row r="352" spans="1:7" s="172" customFormat="1" ht="24.95" customHeight="1">
      <c r="A352" s="177" t="s">
        <v>662</v>
      </c>
      <c r="B352" s="186" t="s">
        <v>1209</v>
      </c>
      <c r="C352" s="184" t="s">
        <v>1226</v>
      </c>
      <c r="D352" s="184" t="s">
        <v>356</v>
      </c>
      <c r="E352" s="185">
        <v>21.885075000000001</v>
      </c>
      <c r="F352" s="189">
        <f t="shared" si="8"/>
        <v>19.38447741364039</v>
      </c>
      <c r="G352" s="176"/>
    </row>
    <row r="353" spans="1:7" s="172" customFormat="1" ht="24.95" customHeight="1">
      <c r="A353" s="177" t="s">
        <v>665</v>
      </c>
      <c r="B353" s="186" t="s">
        <v>1209</v>
      </c>
      <c r="C353" s="184" t="s">
        <v>1227</v>
      </c>
      <c r="D353" s="184" t="s">
        <v>356</v>
      </c>
      <c r="E353" s="185">
        <v>30.928881000000001</v>
      </c>
      <c r="F353" s="189">
        <f t="shared" si="8"/>
        <v>27.39493445527015</v>
      </c>
      <c r="G353" s="176"/>
    </row>
    <row r="354" spans="1:7" s="172" customFormat="1" ht="24.95" customHeight="1">
      <c r="A354" s="177" t="s">
        <v>668</v>
      </c>
      <c r="B354" s="186" t="s">
        <v>1209</v>
      </c>
      <c r="C354" s="184" t="s">
        <v>1228</v>
      </c>
      <c r="D354" s="184" t="s">
        <v>356</v>
      </c>
      <c r="E354" s="185">
        <v>47.637720999999999</v>
      </c>
      <c r="F354" s="189">
        <f t="shared" si="8"/>
        <v>42.194615589016827</v>
      </c>
      <c r="G354" s="176"/>
    </row>
    <row r="355" spans="1:7" s="172" customFormat="1" ht="24.95" customHeight="1">
      <c r="A355" s="177" t="s">
        <v>671</v>
      </c>
      <c r="B355" s="186" t="s">
        <v>1209</v>
      </c>
      <c r="C355" s="184" t="s">
        <v>1229</v>
      </c>
      <c r="D355" s="184" t="s">
        <v>356</v>
      </c>
      <c r="E355" s="185">
        <v>72.023279000000002</v>
      </c>
      <c r="F355" s="189">
        <f t="shared" si="8"/>
        <v>63.793869796279893</v>
      </c>
      <c r="G355" s="176"/>
    </row>
    <row r="356" spans="1:7" s="172" customFormat="1" ht="24.95" customHeight="1">
      <c r="A356" s="177" t="s">
        <v>674</v>
      </c>
      <c r="B356" s="186" t="s">
        <v>1209</v>
      </c>
      <c r="C356" s="184" t="s">
        <v>1230</v>
      </c>
      <c r="D356" s="184" t="s">
        <v>356</v>
      </c>
      <c r="E356" s="185">
        <v>109.705803</v>
      </c>
      <c r="F356" s="189">
        <f t="shared" si="8"/>
        <v>97.170773250664311</v>
      </c>
      <c r="G356" s="176"/>
    </row>
    <row r="357" spans="1:7" s="172" customFormat="1" ht="24.95" customHeight="1">
      <c r="A357" s="177" t="s">
        <v>677</v>
      </c>
      <c r="B357" s="186" t="s">
        <v>1209</v>
      </c>
      <c r="C357" s="184" t="s">
        <v>1231</v>
      </c>
      <c r="D357" s="184" t="s">
        <v>356</v>
      </c>
      <c r="E357" s="185">
        <v>137.947248</v>
      </c>
      <c r="F357" s="189">
        <f t="shared" si="8"/>
        <v>122.18533923826395</v>
      </c>
      <c r="G357" s="176"/>
    </row>
    <row r="358" spans="1:7" s="172" customFormat="1" ht="24.95" customHeight="1">
      <c r="A358" s="177" t="s">
        <v>680</v>
      </c>
      <c r="B358" s="186" t="s">
        <v>1209</v>
      </c>
      <c r="C358" s="184" t="s">
        <v>1232</v>
      </c>
      <c r="D358" s="184" t="s">
        <v>356</v>
      </c>
      <c r="E358" s="185">
        <v>186.78847200000001</v>
      </c>
      <c r="F358" s="189">
        <f t="shared" si="8"/>
        <v>165.44594508414528</v>
      </c>
      <c r="G358" s="176"/>
    </row>
    <row r="359" spans="1:7" s="172" customFormat="1" ht="24.95" customHeight="1">
      <c r="A359" s="177" t="s">
        <v>683</v>
      </c>
      <c r="B359" s="186" t="s">
        <v>1209</v>
      </c>
      <c r="C359" s="184" t="s">
        <v>1233</v>
      </c>
      <c r="D359" s="184" t="s">
        <v>356</v>
      </c>
      <c r="E359" s="185">
        <v>264.06977799999999</v>
      </c>
      <c r="F359" s="189">
        <f t="shared" si="8"/>
        <v>233.89705757307351</v>
      </c>
      <c r="G359" s="176"/>
    </row>
    <row r="360" spans="1:7" s="172" customFormat="1" ht="24.95" customHeight="1">
      <c r="A360" s="177" t="s">
        <v>686</v>
      </c>
      <c r="B360" s="186" t="s">
        <v>1209</v>
      </c>
      <c r="C360" s="184" t="s">
        <v>1234</v>
      </c>
      <c r="D360" s="184" t="s">
        <v>356</v>
      </c>
      <c r="E360" s="185">
        <v>354.36762099999999</v>
      </c>
      <c r="F360" s="189">
        <f t="shared" si="8"/>
        <v>313.87743224092117</v>
      </c>
      <c r="G360" s="176"/>
    </row>
    <row r="361" spans="1:7" s="172" customFormat="1" ht="24.95" customHeight="1">
      <c r="A361" s="177" t="s">
        <v>689</v>
      </c>
      <c r="B361" s="186" t="s">
        <v>1209</v>
      </c>
      <c r="C361" s="184" t="s">
        <v>1235</v>
      </c>
      <c r="D361" s="184" t="s">
        <v>356</v>
      </c>
      <c r="E361" s="185">
        <v>462.13379700000002</v>
      </c>
      <c r="F361" s="189">
        <f t="shared" si="8"/>
        <v>409.33020106288751</v>
      </c>
      <c r="G361" s="176"/>
    </row>
    <row r="362" spans="1:7" s="172" customFormat="1" ht="24.95" customHeight="1">
      <c r="A362" s="177" t="s">
        <v>692</v>
      </c>
      <c r="B362" s="186" t="s">
        <v>1209</v>
      </c>
      <c r="C362" s="184" t="s">
        <v>1236</v>
      </c>
      <c r="D362" s="184" t="s">
        <v>356</v>
      </c>
      <c r="E362" s="185">
        <v>532.05386499999997</v>
      </c>
      <c r="F362" s="189">
        <f t="shared" ref="F362:F427" si="9">E362/1.129</f>
        <v>471.26117360496011</v>
      </c>
      <c r="G362" s="176"/>
    </row>
    <row r="363" spans="1:7" s="172" customFormat="1" ht="24.95" customHeight="1">
      <c r="A363" s="177" t="s">
        <v>695</v>
      </c>
      <c r="B363" s="186" t="s">
        <v>1209</v>
      </c>
      <c r="C363" s="184" t="s">
        <v>1237</v>
      </c>
      <c r="D363" s="184" t="s">
        <v>356</v>
      </c>
      <c r="E363" s="185">
        <v>682.33994900000005</v>
      </c>
      <c r="F363" s="189">
        <f t="shared" si="9"/>
        <v>604.37550841452617</v>
      </c>
      <c r="G363" s="176"/>
    </row>
    <row r="364" spans="1:7" s="172" customFormat="1" ht="24.95" customHeight="1">
      <c r="A364" s="177" t="s">
        <v>698</v>
      </c>
      <c r="B364" s="186" t="s">
        <v>1209</v>
      </c>
      <c r="C364" s="184" t="s">
        <v>1238</v>
      </c>
      <c r="D364" s="184" t="s">
        <v>356</v>
      </c>
      <c r="E364" s="185">
        <v>884.25985300000002</v>
      </c>
      <c r="F364" s="189">
        <f t="shared" si="9"/>
        <v>783.22396191319751</v>
      </c>
      <c r="G364" s="176"/>
    </row>
    <row r="365" spans="1:7" s="172" customFormat="1" ht="24.95" customHeight="1">
      <c r="A365" s="177" t="s">
        <v>700</v>
      </c>
      <c r="B365" s="186" t="s">
        <v>1209</v>
      </c>
      <c r="C365" s="184" t="s">
        <v>1239</v>
      </c>
      <c r="D365" s="184" t="s">
        <v>356</v>
      </c>
      <c r="E365" s="185">
        <v>1117.0618999999999</v>
      </c>
      <c r="F365" s="189">
        <f t="shared" si="9"/>
        <v>989.42595217006192</v>
      </c>
      <c r="G365" s="176"/>
    </row>
    <row r="366" spans="1:7" s="172" customFormat="1" ht="24.95" customHeight="1">
      <c r="A366" s="177" t="s">
        <v>703</v>
      </c>
      <c r="B366" s="186" t="s">
        <v>1209</v>
      </c>
      <c r="C366" s="184" t="s">
        <v>1240</v>
      </c>
      <c r="D366" s="184" t="s">
        <v>356</v>
      </c>
      <c r="E366" s="185">
        <v>15.622180999999999</v>
      </c>
      <c r="F366" s="189">
        <f t="shared" si="9"/>
        <v>13.837184233835252</v>
      </c>
      <c r="G366" s="176"/>
    </row>
    <row r="367" spans="1:7" s="172" customFormat="1" ht="24.95" customHeight="1">
      <c r="A367" s="177" t="s">
        <v>706</v>
      </c>
      <c r="B367" s="186" t="s">
        <v>1209</v>
      </c>
      <c r="C367" s="184" t="s">
        <v>1241</v>
      </c>
      <c r="D367" s="184" t="s">
        <v>356</v>
      </c>
      <c r="E367" s="185">
        <v>23.532589999999999</v>
      </c>
      <c r="F367" s="189">
        <f t="shared" si="9"/>
        <v>20.843746678476528</v>
      </c>
      <c r="G367" s="176"/>
    </row>
    <row r="368" spans="1:7" s="172" customFormat="1" ht="24.95" customHeight="1">
      <c r="A368" s="177" t="s">
        <v>709</v>
      </c>
      <c r="B368" s="186" t="s">
        <v>1209</v>
      </c>
      <c r="C368" s="184" t="s">
        <v>1242</v>
      </c>
      <c r="D368" s="184" t="s">
        <v>356</v>
      </c>
      <c r="E368" s="185">
        <v>33.078828999999999</v>
      </c>
      <c r="F368" s="189">
        <f t="shared" si="9"/>
        <v>29.299228520814879</v>
      </c>
      <c r="G368" s="176"/>
    </row>
    <row r="369" spans="1:7" s="172" customFormat="1" ht="24.95" customHeight="1">
      <c r="A369" s="177" t="s">
        <v>711</v>
      </c>
      <c r="B369" s="186" t="s">
        <v>1209</v>
      </c>
      <c r="C369" s="184" t="s">
        <v>1243</v>
      </c>
      <c r="D369" s="184" t="s">
        <v>356</v>
      </c>
      <c r="E369" s="185">
        <v>51.727297</v>
      </c>
      <c r="F369" s="189">
        <f t="shared" si="9"/>
        <v>45.816914968999114</v>
      </c>
      <c r="G369" s="176"/>
    </row>
    <row r="370" spans="1:7" s="172" customFormat="1" ht="24.95" customHeight="1">
      <c r="A370" s="177" t="s">
        <v>713</v>
      </c>
      <c r="B370" s="186" t="s">
        <v>1209</v>
      </c>
      <c r="C370" s="184" t="s">
        <v>1244</v>
      </c>
      <c r="D370" s="184" t="s">
        <v>356</v>
      </c>
      <c r="E370" s="185">
        <v>78.157644000000005</v>
      </c>
      <c r="F370" s="189">
        <f t="shared" si="9"/>
        <v>69.227319751992923</v>
      </c>
      <c r="G370" s="176"/>
    </row>
    <row r="371" spans="1:7" s="172" customFormat="1" ht="24.95" customHeight="1">
      <c r="A371" s="177" t="s">
        <v>715</v>
      </c>
      <c r="B371" s="186" t="s">
        <v>1209</v>
      </c>
      <c r="C371" s="184" t="s">
        <v>1245</v>
      </c>
      <c r="D371" s="184" t="s">
        <v>356</v>
      </c>
      <c r="E371" s="185">
        <v>118.504234</v>
      </c>
      <c r="F371" s="189">
        <f t="shared" si="9"/>
        <v>104.96389193976971</v>
      </c>
      <c r="G371" s="176"/>
    </row>
    <row r="372" spans="1:7" s="172" customFormat="1" ht="24.95" customHeight="1">
      <c r="A372" s="177" t="s">
        <v>718</v>
      </c>
      <c r="B372" s="186" t="s">
        <v>1209</v>
      </c>
      <c r="C372" s="184" t="s">
        <v>1246</v>
      </c>
      <c r="D372" s="184" t="s">
        <v>356</v>
      </c>
      <c r="E372" s="185">
        <v>156.09328199999999</v>
      </c>
      <c r="F372" s="189">
        <f t="shared" si="9"/>
        <v>138.25799999999998</v>
      </c>
      <c r="G372" s="176"/>
    </row>
    <row r="373" spans="1:7" s="172" customFormat="1" ht="24.95" customHeight="1">
      <c r="A373" s="177" t="s">
        <v>720</v>
      </c>
      <c r="B373" s="186" t="s">
        <v>1209</v>
      </c>
      <c r="C373" s="184" t="s">
        <v>1247</v>
      </c>
      <c r="D373" s="184" t="s">
        <v>356</v>
      </c>
      <c r="E373" s="185">
        <v>207.750472</v>
      </c>
      <c r="F373" s="189">
        <f t="shared" si="9"/>
        <v>184.01281842338352</v>
      </c>
      <c r="G373" s="176"/>
    </row>
    <row r="374" spans="1:7" s="172" customFormat="1" ht="24.95" customHeight="1">
      <c r="A374" s="177" t="s">
        <v>722</v>
      </c>
      <c r="B374" s="186" t="s">
        <v>1209</v>
      </c>
      <c r="C374" s="184" t="s">
        <v>1248</v>
      </c>
      <c r="D374" s="184" t="s">
        <v>356</v>
      </c>
      <c r="E374" s="185">
        <v>296.64617399999997</v>
      </c>
      <c r="F374" s="189">
        <f t="shared" si="9"/>
        <v>262.75126129317977</v>
      </c>
      <c r="G374" s="176"/>
    </row>
    <row r="375" spans="1:7" s="172" customFormat="1" ht="24.95" customHeight="1">
      <c r="A375" s="177" t="s">
        <v>724</v>
      </c>
      <c r="B375" s="186" t="s">
        <v>1209</v>
      </c>
      <c r="C375" s="184" t="s">
        <v>1249</v>
      </c>
      <c r="D375" s="184" t="s">
        <v>356</v>
      </c>
      <c r="E375" s="185">
        <v>397.97418800000003</v>
      </c>
      <c r="F375" s="189">
        <f t="shared" si="9"/>
        <v>352.50149512843228</v>
      </c>
      <c r="G375" s="176"/>
    </row>
    <row r="376" spans="1:7" s="172" customFormat="1" ht="24.95" customHeight="1">
      <c r="A376" s="177" t="s">
        <v>726</v>
      </c>
      <c r="B376" s="186" t="s">
        <v>1209</v>
      </c>
      <c r="C376" s="184" t="s">
        <v>1250</v>
      </c>
      <c r="D376" s="184" t="s">
        <v>356</v>
      </c>
      <c r="E376" s="185">
        <v>509.18729200000001</v>
      </c>
      <c r="F376" s="189">
        <f t="shared" si="9"/>
        <v>451.00734455270151</v>
      </c>
      <c r="G376" s="176"/>
    </row>
    <row r="377" spans="1:7" s="172" customFormat="1" ht="24.95" customHeight="1">
      <c r="A377" s="177" t="s">
        <v>728</v>
      </c>
      <c r="B377" s="186" t="s">
        <v>1209</v>
      </c>
      <c r="C377" s="184" t="s">
        <v>1251</v>
      </c>
      <c r="D377" s="184" t="s">
        <v>356</v>
      </c>
      <c r="E377" s="185">
        <v>603.38775899999996</v>
      </c>
      <c r="F377" s="189">
        <f t="shared" si="9"/>
        <v>534.44442781222313</v>
      </c>
      <c r="G377" s="176"/>
    </row>
    <row r="378" spans="1:7" s="172" customFormat="1" ht="24.95" customHeight="1">
      <c r="A378" s="177" t="s">
        <v>731</v>
      </c>
      <c r="B378" s="186" t="s">
        <v>1209</v>
      </c>
      <c r="C378" s="184" t="s">
        <v>1252</v>
      </c>
      <c r="D378" s="184" t="s">
        <v>356</v>
      </c>
      <c r="E378" s="185">
        <v>764.00294399999996</v>
      </c>
      <c r="F378" s="189">
        <f t="shared" si="9"/>
        <v>676.70765633303802</v>
      </c>
      <c r="G378" s="176"/>
    </row>
    <row r="379" spans="1:7" s="172" customFormat="1" ht="24.95" customHeight="1">
      <c r="A379" s="177" t="s">
        <v>734</v>
      </c>
      <c r="B379" s="186" t="s">
        <v>1209</v>
      </c>
      <c r="C379" s="184" t="s">
        <v>1253</v>
      </c>
      <c r="D379" s="184" t="s">
        <v>356</v>
      </c>
      <c r="E379" s="185">
        <v>995.63653999999997</v>
      </c>
      <c r="F379" s="189">
        <f t="shared" si="9"/>
        <v>881.87470327723645</v>
      </c>
      <c r="G379" s="176"/>
    </row>
    <row r="380" spans="1:7" s="172" customFormat="1" ht="24.95" customHeight="1">
      <c r="A380" s="177" t="s">
        <v>737</v>
      </c>
      <c r="B380" s="186" t="s">
        <v>1209</v>
      </c>
      <c r="C380" s="184" t="s">
        <v>1254</v>
      </c>
      <c r="D380" s="184" t="s">
        <v>356</v>
      </c>
      <c r="E380" s="185">
        <v>1258.3742850000001</v>
      </c>
      <c r="F380" s="189">
        <f t="shared" si="9"/>
        <v>1114.5919264836139</v>
      </c>
      <c r="G380" s="176"/>
    </row>
    <row r="381" spans="1:7" s="172" customFormat="1" ht="24.95" customHeight="1">
      <c r="A381" s="177" t="s">
        <v>740</v>
      </c>
      <c r="B381" s="186" t="s">
        <v>1255</v>
      </c>
      <c r="C381" s="184" t="s">
        <v>1256</v>
      </c>
      <c r="D381" s="184" t="s">
        <v>356</v>
      </c>
      <c r="E381" s="185">
        <v>13.261911</v>
      </c>
      <c r="F381" s="189">
        <f t="shared" si="9"/>
        <v>11.746599645704162</v>
      </c>
      <c r="G381" s="176"/>
    </row>
    <row r="382" spans="1:7" s="172" customFormat="1" ht="24.95" customHeight="1">
      <c r="A382" s="177" t="s">
        <v>743</v>
      </c>
      <c r="B382" s="186" t="s">
        <v>1255</v>
      </c>
      <c r="C382" s="184" t="s">
        <v>1257</v>
      </c>
      <c r="D382" s="184" t="s">
        <v>356</v>
      </c>
      <c r="E382" s="185">
        <v>19.828602</v>
      </c>
      <c r="F382" s="189">
        <f t="shared" si="9"/>
        <v>17.562977856510187</v>
      </c>
      <c r="G382" s="176"/>
    </row>
    <row r="383" spans="1:7" s="172" customFormat="1" ht="24.95" customHeight="1">
      <c r="A383" s="177" t="s">
        <v>746</v>
      </c>
      <c r="B383" s="186" t="s">
        <v>1255</v>
      </c>
      <c r="C383" s="184" t="s">
        <v>1258</v>
      </c>
      <c r="D383" s="184" t="s">
        <v>356</v>
      </c>
      <c r="E383" s="185">
        <v>27.879225000000002</v>
      </c>
      <c r="F383" s="189">
        <f t="shared" si="9"/>
        <v>24.69373339238264</v>
      </c>
      <c r="G383" s="176"/>
    </row>
    <row r="384" spans="1:7" s="172" customFormat="1" ht="24.95" customHeight="1">
      <c r="A384" s="177" t="s">
        <v>749</v>
      </c>
      <c r="B384" s="186" t="s">
        <v>1255</v>
      </c>
      <c r="C384" s="184" t="s">
        <v>1259</v>
      </c>
      <c r="D384" s="184" t="s">
        <v>356</v>
      </c>
      <c r="E384" s="185">
        <v>43.150871000000002</v>
      </c>
      <c r="F384" s="189">
        <f t="shared" si="9"/>
        <v>38.220434898139949</v>
      </c>
      <c r="G384" s="176"/>
    </row>
    <row r="385" spans="1:7" s="172" customFormat="1" ht="24.95" customHeight="1">
      <c r="A385" s="177" t="s">
        <v>752</v>
      </c>
      <c r="B385" s="186" t="s">
        <v>1255</v>
      </c>
      <c r="C385" s="184" t="s">
        <v>1260</v>
      </c>
      <c r="D385" s="184" t="s">
        <v>356</v>
      </c>
      <c r="E385" s="185">
        <v>65.094369</v>
      </c>
      <c r="F385" s="189">
        <f t="shared" si="9"/>
        <v>57.656659875996461</v>
      </c>
      <c r="G385" s="176"/>
    </row>
    <row r="386" spans="1:7" s="172" customFormat="1" ht="24.95" customHeight="1">
      <c r="A386" s="177" t="s">
        <v>754</v>
      </c>
      <c r="B386" s="186" t="s">
        <v>1255</v>
      </c>
      <c r="C386" s="184" t="s">
        <v>1261</v>
      </c>
      <c r="D386" s="184" t="s">
        <v>356</v>
      </c>
      <c r="E386" s="185">
        <v>98.663946999999993</v>
      </c>
      <c r="F386" s="189">
        <f t="shared" si="9"/>
        <v>87.390564216120453</v>
      </c>
      <c r="G386" s="176"/>
    </row>
    <row r="387" spans="1:7" s="172" customFormat="1" ht="24.95" customHeight="1">
      <c r="A387" s="177" t="s">
        <v>757</v>
      </c>
      <c r="B387" s="186" t="s">
        <v>1255</v>
      </c>
      <c r="C387" s="184" t="s">
        <v>1262</v>
      </c>
      <c r="D387" s="184" t="s">
        <v>356</v>
      </c>
      <c r="E387" s="185">
        <v>128.19068799999999</v>
      </c>
      <c r="F387" s="189">
        <f t="shared" si="9"/>
        <v>113.54356775907883</v>
      </c>
      <c r="G387" s="176"/>
    </row>
    <row r="388" spans="1:7" s="172" customFormat="1" ht="24.95" customHeight="1">
      <c r="A388" s="177" t="s">
        <v>760</v>
      </c>
      <c r="B388" s="186" t="s">
        <v>1255</v>
      </c>
      <c r="C388" s="184" t="s">
        <v>1263</v>
      </c>
      <c r="D388" s="184" t="s">
        <v>356</v>
      </c>
      <c r="E388" s="185">
        <v>170.80407199999999</v>
      </c>
      <c r="F388" s="189">
        <f t="shared" si="9"/>
        <v>151.28792914083257</v>
      </c>
      <c r="G388" s="176"/>
    </row>
    <row r="389" spans="1:7" s="172" customFormat="1" ht="24.95" customHeight="1">
      <c r="A389" s="177" t="s">
        <v>762</v>
      </c>
      <c r="B389" s="186" t="s">
        <v>1255</v>
      </c>
      <c r="C389" s="184" t="s">
        <v>1264</v>
      </c>
      <c r="D389" s="184" t="s">
        <v>356</v>
      </c>
      <c r="E389" s="185">
        <v>243.35315399999999</v>
      </c>
      <c r="F389" s="189">
        <f t="shared" si="9"/>
        <v>215.54752347209919</v>
      </c>
      <c r="G389" s="176"/>
    </row>
    <row r="390" spans="1:7" s="172" customFormat="1" ht="24.95" customHeight="1">
      <c r="A390" s="177" t="s">
        <v>764</v>
      </c>
      <c r="B390" s="186" t="s">
        <v>1255</v>
      </c>
      <c r="C390" s="184" t="s">
        <v>1265</v>
      </c>
      <c r="D390" s="184" t="s">
        <v>356</v>
      </c>
      <c r="E390" s="185">
        <v>326.40660400000002</v>
      </c>
      <c r="F390" s="189">
        <f t="shared" si="9"/>
        <v>289.11125243578391</v>
      </c>
      <c r="G390" s="176"/>
    </row>
    <row r="391" spans="1:7" s="172" customFormat="1" ht="24.95" customHeight="1">
      <c r="A391" s="177" t="s">
        <v>766</v>
      </c>
      <c r="B391" s="186" t="s">
        <v>1255</v>
      </c>
      <c r="C391" s="184" t="s">
        <v>1266</v>
      </c>
      <c r="D391" s="184" t="s">
        <v>356</v>
      </c>
      <c r="E391" s="185">
        <v>418.98292500000002</v>
      </c>
      <c r="F391" s="189">
        <f t="shared" si="9"/>
        <v>371.109765279008</v>
      </c>
      <c r="G391" s="176"/>
    </row>
    <row r="392" spans="1:7" s="172" customFormat="1" ht="24.95" customHeight="1">
      <c r="A392" s="177" t="s">
        <v>768</v>
      </c>
      <c r="B392" s="186" t="s">
        <v>1255</v>
      </c>
      <c r="C392" s="184" t="s">
        <v>1267</v>
      </c>
      <c r="D392" s="184" t="s">
        <v>356</v>
      </c>
      <c r="E392" s="185">
        <v>493.35478999999998</v>
      </c>
      <c r="F392" s="189">
        <f t="shared" si="9"/>
        <v>436.98387068201947</v>
      </c>
      <c r="G392" s="176"/>
    </row>
    <row r="393" spans="1:7" s="172" customFormat="1" ht="24.95" customHeight="1">
      <c r="A393" s="177" t="s">
        <v>770</v>
      </c>
      <c r="B393" s="186" t="s">
        <v>1255</v>
      </c>
      <c r="C393" s="184" t="s">
        <v>1268</v>
      </c>
      <c r="D393" s="184" t="s">
        <v>356</v>
      </c>
      <c r="E393" s="185">
        <v>626.33612400000004</v>
      </c>
      <c r="F393" s="189">
        <f t="shared" si="9"/>
        <v>554.77070327723652</v>
      </c>
      <c r="G393" s="176"/>
    </row>
    <row r="394" spans="1:7" s="172" customFormat="1" ht="24.95" customHeight="1">
      <c r="A394" s="177" t="s">
        <v>977</v>
      </c>
      <c r="B394" s="186" t="s">
        <v>1255</v>
      </c>
      <c r="C394" s="184" t="s">
        <v>1269</v>
      </c>
      <c r="D394" s="184" t="s">
        <v>356</v>
      </c>
      <c r="E394" s="185">
        <v>815.19275300000004</v>
      </c>
      <c r="F394" s="189">
        <f t="shared" si="9"/>
        <v>722.04849689991147</v>
      </c>
      <c r="G394" s="176"/>
    </row>
    <row r="395" spans="1:7" s="172" customFormat="1" ht="24.95" customHeight="1">
      <c r="A395" s="177" t="s">
        <v>980</v>
      </c>
      <c r="B395" s="186" t="s">
        <v>1255</v>
      </c>
      <c r="C395" s="184" t="s">
        <v>1270</v>
      </c>
      <c r="D395" s="184" t="s">
        <v>356</v>
      </c>
      <c r="E395" s="185">
        <v>1029.8253970000001</v>
      </c>
      <c r="F395" s="189">
        <f t="shared" si="9"/>
        <v>912.15712754650133</v>
      </c>
      <c r="G395" s="176"/>
    </row>
    <row r="396" spans="1:7" s="172" customFormat="1" ht="24.95" customHeight="1">
      <c r="A396" s="177" t="s">
        <v>982</v>
      </c>
      <c r="B396" s="186" t="s">
        <v>1255</v>
      </c>
      <c r="C396" s="184" t="s">
        <v>1271</v>
      </c>
      <c r="D396" s="184" t="s">
        <v>356</v>
      </c>
      <c r="E396" s="185">
        <v>15.271646</v>
      </c>
      <c r="F396" s="189">
        <f t="shared" si="9"/>
        <v>13.526701505757307</v>
      </c>
      <c r="G396" s="176"/>
    </row>
    <row r="397" spans="1:7" s="172" customFormat="1" ht="24.95" customHeight="1">
      <c r="A397" s="177" t="s">
        <v>984</v>
      </c>
      <c r="B397" s="186" t="s">
        <v>1255</v>
      </c>
      <c r="C397" s="184" t="s">
        <v>1272</v>
      </c>
      <c r="D397" s="184" t="s">
        <v>356</v>
      </c>
      <c r="E397" s="185">
        <v>23.018471999999999</v>
      </c>
      <c r="F397" s="189">
        <f t="shared" si="9"/>
        <v>20.388372010628874</v>
      </c>
      <c r="G397" s="176"/>
    </row>
    <row r="398" spans="1:7" s="172" customFormat="1" ht="24.95" customHeight="1">
      <c r="A398" s="177" t="s">
        <v>987</v>
      </c>
      <c r="B398" s="186" t="s">
        <v>1255</v>
      </c>
      <c r="C398" s="184" t="s">
        <v>1273</v>
      </c>
      <c r="D398" s="184" t="s">
        <v>356</v>
      </c>
      <c r="E398" s="185">
        <v>32.506289000000002</v>
      </c>
      <c r="F398" s="189">
        <f t="shared" si="9"/>
        <v>28.792107174490702</v>
      </c>
      <c r="G398" s="176"/>
    </row>
    <row r="399" spans="1:7" s="172" customFormat="1" ht="24.95" customHeight="1">
      <c r="A399" s="177" t="s">
        <v>989</v>
      </c>
      <c r="B399" s="186" t="s">
        <v>1255</v>
      </c>
      <c r="C399" s="184" t="s">
        <v>1274</v>
      </c>
      <c r="D399" s="184" t="s">
        <v>356</v>
      </c>
      <c r="E399" s="185">
        <v>50.079782000000002</v>
      </c>
      <c r="F399" s="189">
        <f t="shared" si="9"/>
        <v>44.357645704162977</v>
      </c>
      <c r="G399" s="176"/>
    </row>
    <row r="400" spans="1:7" s="172" customFormat="1" ht="24.95" customHeight="1">
      <c r="A400" s="177" t="s">
        <v>991</v>
      </c>
      <c r="B400" s="186" t="s">
        <v>1255</v>
      </c>
      <c r="C400" s="184" t="s">
        <v>1275</v>
      </c>
      <c r="D400" s="184" t="s">
        <v>356</v>
      </c>
      <c r="E400" s="185">
        <v>75.727266999999998</v>
      </c>
      <c r="F400" s="189">
        <f t="shared" si="9"/>
        <v>67.07463861824624</v>
      </c>
      <c r="G400" s="176"/>
    </row>
    <row r="401" spans="1:7" s="172" customFormat="1" ht="24.95" customHeight="1">
      <c r="A401" s="177" t="s">
        <v>993</v>
      </c>
      <c r="B401" s="186" t="s">
        <v>1255</v>
      </c>
      <c r="C401" s="184" t="s">
        <v>1276</v>
      </c>
      <c r="D401" s="184" t="s">
        <v>356</v>
      </c>
      <c r="E401" s="185">
        <v>115.326049</v>
      </c>
      <c r="F401" s="189">
        <f t="shared" si="9"/>
        <v>102.14884765279008</v>
      </c>
      <c r="G401" s="176"/>
    </row>
    <row r="402" spans="1:7" s="172" customFormat="1" ht="24.95" customHeight="1">
      <c r="A402" s="177" t="s">
        <v>995</v>
      </c>
      <c r="B402" s="186" t="s">
        <v>1255</v>
      </c>
      <c r="C402" s="184" t="s">
        <v>1277</v>
      </c>
      <c r="D402" s="184" t="s">
        <v>356</v>
      </c>
      <c r="E402" s="185">
        <v>145.01637299999999</v>
      </c>
      <c r="F402" s="189">
        <f t="shared" si="9"/>
        <v>128.44674313551815</v>
      </c>
      <c r="G402" s="176"/>
    </row>
    <row r="403" spans="1:7" s="172" customFormat="1" ht="24.95" customHeight="1">
      <c r="A403" s="177" t="s">
        <v>997</v>
      </c>
      <c r="B403" s="186" t="s">
        <v>1255</v>
      </c>
      <c r="C403" s="184" t="s">
        <v>1278</v>
      </c>
      <c r="D403" s="184" t="s">
        <v>356</v>
      </c>
      <c r="E403" s="185">
        <v>196.358081</v>
      </c>
      <c r="F403" s="189">
        <f t="shared" si="9"/>
        <v>173.92212666076173</v>
      </c>
      <c r="G403" s="176"/>
    </row>
    <row r="404" spans="1:7" s="172" customFormat="1" ht="24.95" customHeight="1">
      <c r="A404" s="177" t="s">
        <v>999</v>
      </c>
      <c r="B404" s="186" t="s">
        <v>1255</v>
      </c>
      <c r="C404" s="184" t="s">
        <v>1279</v>
      </c>
      <c r="D404" s="184" t="s">
        <v>356</v>
      </c>
      <c r="E404" s="185">
        <v>277.58874900000001</v>
      </c>
      <c r="F404" s="189">
        <f t="shared" si="9"/>
        <v>245.8713454384411</v>
      </c>
      <c r="G404" s="176"/>
    </row>
    <row r="405" spans="1:7" s="172" customFormat="1" ht="24.95" customHeight="1">
      <c r="A405" s="177" t="s">
        <v>1002</v>
      </c>
      <c r="B405" s="186" t="s">
        <v>1255</v>
      </c>
      <c r="C405" s="184" t="s">
        <v>1280</v>
      </c>
      <c r="D405" s="184" t="s">
        <v>356</v>
      </c>
      <c r="E405" s="185">
        <v>372.51365500000003</v>
      </c>
      <c r="F405" s="189">
        <f t="shared" si="9"/>
        <v>329.95009300265724</v>
      </c>
      <c r="G405" s="176"/>
    </row>
    <row r="406" spans="1:7" s="172" customFormat="1" ht="24.95" customHeight="1">
      <c r="A406" s="177" t="s">
        <v>1004</v>
      </c>
      <c r="B406" s="186" t="s">
        <v>1255</v>
      </c>
      <c r="C406" s="184" t="s">
        <v>1281</v>
      </c>
      <c r="D406" s="184" t="s">
        <v>356</v>
      </c>
      <c r="E406" s="185">
        <v>485.82997</v>
      </c>
      <c r="F406" s="189">
        <f t="shared" si="9"/>
        <v>430.31883968113374</v>
      </c>
      <c r="G406" s="176"/>
    </row>
    <row r="407" spans="1:7" s="172" customFormat="1" ht="24.95" customHeight="1">
      <c r="A407" s="177" t="s">
        <v>1006</v>
      </c>
      <c r="B407" s="186" t="s">
        <v>1255</v>
      </c>
      <c r="C407" s="184" t="s">
        <v>1282</v>
      </c>
      <c r="D407" s="184" t="s">
        <v>356</v>
      </c>
      <c r="E407" s="185">
        <v>559.30212700000004</v>
      </c>
      <c r="F407" s="189">
        <f t="shared" si="9"/>
        <v>495.39603808680249</v>
      </c>
      <c r="G407" s="176"/>
    </row>
    <row r="408" spans="1:7" s="172" customFormat="1" ht="24.95" customHeight="1">
      <c r="A408" s="177" t="s">
        <v>1008</v>
      </c>
      <c r="B408" s="186" t="s">
        <v>1255</v>
      </c>
      <c r="C408" s="184" t="s">
        <v>1283</v>
      </c>
      <c r="D408" s="184" t="s">
        <v>356</v>
      </c>
      <c r="E408" s="185">
        <v>717.28829900000005</v>
      </c>
      <c r="F408" s="189">
        <f t="shared" si="9"/>
        <v>635.33064570416298</v>
      </c>
      <c r="G408" s="176"/>
    </row>
    <row r="409" spans="1:7" s="172" customFormat="1" ht="24.95" customHeight="1">
      <c r="A409" s="177" t="s">
        <v>1010</v>
      </c>
      <c r="B409" s="186" t="s">
        <v>1255</v>
      </c>
      <c r="C409" s="184" t="s">
        <v>1284</v>
      </c>
      <c r="D409" s="184" t="s">
        <v>356</v>
      </c>
      <c r="E409" s="185">
        <v>929.56067299999995</v>
      </c>
      <c r="F409" s="189">
        <f t="shared" si="9"/>
        <v>823.3486917626218</v>
      </c>
      <c r="G409" s="176"/>
    </row>
    <row r="410" spans="1:7" s="172" customFormat="1" ht="24.95" customHeight="1">
      <c r="A410" s="177" t="s">
        <v>1012</v>
      </c>
      <c r="B410" s="186" t="s">
        <v>1255</v>
      </c>
      <c r="C410" s="184" t="s">
        <v>1285</v>
      </c>
      <c r="D410" s="184" t="s">
        <v>356</v>
      </c>
      <c r="E410" s="185">
        <v>1174.292598</v>
      </c>
      <c r="F410" s="189">
        <f t="shared" si="9"/>
        <v>1040.1174472984942</v>
      </c>
      <c r="G410" s="176"/>
    </row>
    <row r="411" spans="1:7" s="172" customFormat="1" ht="24.95" customHeight="1">
      <c r="A411" s="177" t="s">
        <v>1014</v>
      </c>
      <c r="B411" s="186" t="s">
        <v>1255</v>
      </c>
      <c r="C411" s="184" t="s">
        <v>1286</v>
      </c>
      <c r="D411" s="184" t="s">
        <v>356</v>
      </c>
      <c r="E411" s="185">
        <v>16.428412000000002</v>
      </c>
      <c r="F411" s="189">
        <f t="shared" si="9"/>
        <v>14.551294951284325</v>
      </c>
      <c r="G411" s="176"/>
    </row>
    <row r="412" spans="1:7" s="172" customFormat="1" ht="24.95" customHeight="1">
      <c r="A412" s="177" t="s">
        <v>1016</v>
      </c>
      <c r="B412" s="186" t="s">
        <v>1255</v>
      </c>
      <c r="C412" s="184" t="s">
        <v>1287</v>
      </c>
      <c r="D412" s="184" t="s">
        <v>356</v>
      </c>
      <c r="E412" s="185">
        <v>24.736094000000001</v>
      </c>
      <c r="F412" s="189">
        <f t="shared" si="9"/>
        <v>21.909737821080604</v>
      </c>
      <c r="G412" s="176"/>
    </row>
    <row r="413" spans="1:7" s="172" customFormat="1" ht="24.95" customHeight="1">
      <c r="A413" s="177" t="s">
        <v>1018</v>
      </c>
      <c r="B413" s="186" t="s">
        <v>1255</v>
      </c>
      <c r="C413" s="184" t="s">
        <v>1288</v>
      </c>
      <c r="D413" s="184" t="s">
        <v>356</v>
      </c>
      <c r="E413" s="185">
        <v>34.761398</v>
      </c>
      <c r="F413" s="189">
        <f t="shared" si="9"/>
        <v>30.789546501328608</v>
      </c>
      <c r="G413" s="176"/>
    </row>
    <row r="414" spans="1:7" s="172" customFormat="1" ht="24.95" customHeight="1">
      <c r="A414" s="177" t="s">
        <v>1020</v>
      </c>
      <c r="B414" s="186" t="s">
        <v>1255</v>
      </c>
      <c r="C414" s="184" t="s">
        <v>1289</v>
      </c>
      <c r="D414" s="184" t="s">
        <v>356</v>
      </c>
      <c r="E414" s="185">
        <v>54.379679000000003</v>
      </c>
      <c r="F414" s="189">
        <f t="shared" si="9"/>
        <v>48.16623472099203</v>
      </c>
      <c r="G414" s="176"/>
    </row>
    <row r="415" spans="1:7" s="172" customFormat="1" ht="24.95" customHeight="1">
      <c r="A415" s="177" t="s">
        <v>1290</v>
      </c>
      <c r="B415" s="186" t="s">
        <v>1255</v>
      </c>
      <c r="C415" s="184" t="s">
        <v>1291</v>
      </c>
      <c r="D415" s="184" t="s">
        <v>356</v>
      </c>
      <c r="E415" s="185">
        <v>82.165428000000006</v>
      </c>
      <c r="F415" s="189">
        <f t="shared" si="9"/>
        <v>72.777172719220559</v>
      </c>
      <c r="G415" s="176"/>
    </row>
    <row r="416" spans="1:7" s="172" customFormat="1" ht="24.95" customHeight="1">
      <c r="A416" s="177" t="s">
        <v>1292</v>
      </c>
      <c r="B416" s="186" t="s">
        <v>1255</v>
      </c>
      <c r="C416" s="184" t="s">
        <v>1293</v>
      </c>
      <c r="D416" s="184" t="s">
        <v>356</v>
      </c>
      <c r="E416" s="185">
        <v>124.930711</v>
      </c>
      <c r="F416" s="189">
        <f t="shared" si="9"/>
        <v>110.65607705934455</v>
      </c>
      <c r="G416" s="176"/>
    </row>
    <row r="417" spans="1:7" s="172" customFormat="1" ht="24.95" customHeight="1">
      <c r="A417" s="177" t="s">
        <v>1294</v>
      </c>
      <c r="B417" s="186" t="s">
        <v>1255</v>
      </c>
      <c r="C417" s="184" t="s">
        <v>1295</v>
      </c>
      <c r="D417" s="184" t="s">
        <v>356</v>
      </c>
      <c r="E417" s="185">
        <v>164.08548200000001</v>
      </c>
      <c r="F417" s="189">
        <f t="shared" si="9"/>
        <v>145.33700797165633</v>
      </c>
      <c r="G417" s="176"/>
    </row>
    <row r="418" spans="1:7" s="172" customFormat="1" ht="24.95" customHeight="1">
      <c r="A418" s="177" t="s">
        <v>1296</v>
      </c>
      <c r="B418" s="186" t="s">
        <v>1255</v>
      </c>
      <c r="C418" s="184" t="s">
        <v>1297</v>
      </c>
      <c r="D418" s="184" t="s">
        <v>356</v>
      </c>
      <c r="E418" s="185">
        <v>218.39505399999999</v>
      </c>
      <c r="F418" s="189">
        <f t="shared" si="9"/>
        <v>193.44114614703275</v>
      </c>
      <c r="G418" s="176"/>
    </row>
    <row r="419" spans="1:7" s="172" customFormat="1" ht="24.95" customHeight="1">
      <c r="A419" s="177" t="s">
        <v>1298</v>
      </c>
      <c r="B419" s="186" t="s">
        <v>1255</v>
      </c>
      <c r="C419" s="184" t="s">
        <v>1299</v>
      </c>
      <c r="D419" s="184" t="s">
        <v>356</v>
      </c>
      <c r="E419" s="185">
        <v>311.847713</v>
      </c>
      <c r="F419" s="189">
        <f t="shared" si="9"/>
        <v>276.21586625332151</v>
      </c>
      <c r="G419" s="176"/>
    </row>
    <row r="420" spans="1:7" s="172" customFormat="1" ht="24.95" customHeight="1">
      <c r="A420" s="177" t="s">
        <v>1300</v>
      </c>
      <c r="B420" s="186" t="s">
        <v>1255</v>
      </c>
      <c r="C420" s="184" t="s">
        <v>1301</v>
      </c>
      <c r="D420" s="184" t="s">
        <v>356</v>
      </c>
      <c r="E420" s="185">
        <v>418.37533100000002</v>
      </c>
      <c r="F420" s="189">
        <f t="shared" si="9"/>
        <v>370.57159521700623</v>
      </c>
      <c r="G420" s="176"/>
    </row>
    <row r="421" spans="1:7" s="172" customFormat="1" ht="24.95" customHeight="1">
      <c r="A421" s="177" t="s">
        <v>1302</v>
      </c>
      <c r="B421" s="186" t="s">
        <v>1255</v>
      </c>
      <c r="C421" s="184" t="s">
        <v>1303</v>
      </c>
      <c r="D421" s="184" t="s">
        <v>356</v>
      </c>
      <c r="E421" s="185">
        <v>535.29047300000002</v>
      </c>
      <c r="F421" s="189">
        <f t="shared" si="9"/>
        <v>474.12796545615589</v>
      </c>
      <c r="G421" s="176"/>
    </row>
    <row r="422" spans="1:7" s="172" customFormat="1" ht="24.95" customHeight="1">
      <c r="A422" s="177" t="s">
        <v>1304</v>
      </c>
      <c r="B422" s="186" t="s">
        <v>1255</v>
      </c>
      <c r="C422" s="184" t="s">
        <v>1305</v>
      </c>
      <c r="D422" s="184" t="s">
        <v>356</v>
      </c>
      <c r="E422" s="185">
        <v>633.44030199999997</v>
      </c>
      <c r="F422" s="189">
        <f t="shared" si="9"/>
        <v>561.06315500442872</v>
      </c>
      <c r="G422" s="176"/>
    </row>
    <row r="423" spans="1:7" s="172" customFormat="1" ht="24.95" customHeight="1">
      <c r="A423" s="177" t="s">
        <v>1306</v>
      </c>
      <c r="B423" s="186" t="s">
        <v>1255</v>
      </c>
      <c r="C423" s="184" t="s">
        <v>1307</v>
      </c>
      <c r="D423" s="184" t="s">
        <v>356</v>
      </c>
      <c r="E423" s="185">
        <v>803.14603</v>
      </c>
      <c r="F423" s="189">
        <f t="shared" si="9"/>
        <v>711.37823737821077</v>
      </c>
      <c r="G423" s="176"/>
    </row>
    <row r="424" spans="1:7" s="172" customFormat="1" ht="24.95" customHeight="1">
      <c r="A424" s="177" t="s">
        <v>1308</v>
      </c>
      <c r="B424" s="186" t="s">
        <v>1255</v>
      </c>
      <c r="C424" s="184" t="s">
        <v>1309</v>
      </c>
      <c r="D424" s="184" t="s">
        <v>356</v>
      </c>
      <c r="E424" s="185">
        <v>1046.6510820000001</v>
      </c>
      <c r="F424" s="189">
        <f t="shared" si="9"/>
        <v>927.06030292294076</v>
      </c>
      <c r="G424" s="176"/>
    </row>
    <row r="425" spans="1:7" s="172" customFormat="1" ht="24.95" customHeight="1">
      <c r="A425" s="177" t="s">
        <v>1310</v>
      </c>
      <c r="B425" s="186" t="s">
        <v>1255</v>
      </c>
      <c r="C425" s="184" t="s">
        <v>1311</v>
      </c>
      <c r="D425" s="184" t="s">
        <v>356</v>
      </c>
      <c r="E425" s="185">
        <v>1322.849375</v>
      </c>
      <c r="F425" s="189">
        <f t="shared" si="9"/>
        <v>1171.7000664304694</v>
      </c>
      <c r="G425" s="176"/>
    </row>
    <row r="426" spans="1:7" s="172" customFormat="1" ht="24.95" customHeight="1">
      <c r="A426" s="177" t="s">
        <v>1312</v>
      </c>
      <c r="B426" s="186" t="s">
        <v>1313</v>
      </c>
      <c r="C426" s="184" t="s">
        <v>1314</v>
      </c>
      <c r="D426" s="184" t="s">
        <v>356</v>
      </c>
      <c r="E426" s="185">
        <v>17.631916</v>
      </c>
      <c r="F426" s="189">
        <f t="shared" si="9"/>
        <v>15.617286093888398</v>
      </c>
      <c r="G426" s="176"/>
    </row>
    <row r="427" spans="1:7" s="172" customFormat="1" ht="24.95" customHeight="1">
      <c r="A427" s="177" t="s">
        <v>1315</v>
      </c>
      <c r="B427" s="186" t="s">
        <v>1313</v>
      </c>
      <c r="C427" s="184" t="s">
        <v>1316</v>
      </c>
      <c r="D427" s="184" t="s">
        <v>356</v>
      </c>
      <c r="E427" s="185">
        <v>24.981468</v>
      </c>
      <c r="F427" s="189">
        <f t="shared" si="9"/>
        <v>22.127075287865367</v>
      </c>
      <c r="G427" s="176"/>
    </row>
    <row r="428" spans="1:7" s="172" customFormat="1" ht="24.95" customHeight="1">
      <c r="A428" s="177" t="s">
        <v>1317</v>
      </c>
      <c r="B428" s="186" t="s">
        <v>1313</v>
      </c>
      <c r="C428" s="184" t="s">
        <v>1318</v>
      </c>
      <c r="D428" s="184" t="s">
        <v>356</v>
      </c>
      <c r="E428" s="185">
        <v>33.709792</v>
      </c>
      <c r="F428" s="189">
        <f t="shared" ref="F428:F471" si="10">E428/1.129</f>
        <v>29.85809743135518</v>
      </c>
      <c r="G428" s="176"/>
    </row>
    <row r="429" spans="1:7" s="172" customFormat="1" ht="24.95" customHeight="1">
      <c r="A429" s="177" t="s">
        <v>1319</v>
      </c>
      <c r="B429" s="186" t="s">
        <v>1313</v>
      </c>
      <c r="C429" s="184" t="s">
        <v>1320</v>
      </c>
      <c r="D429" s="184" t="s">
        <v>356</v>
      </c>
      <c r="E429" s="185">
        <v>51.002858000000003</v>
      </c>
      <c r="F429" s="189">
        <f t="shared" si="10"/>
        <v>45.175250664304698</v>
      </c>
      <c r="G429" s="176"/>
    </row>
    <row r="430" spans="1:7" s="172" customFormat="1" ht="24.95" customHeight="1">
      <c r="A430" s="177" t="s">
        <v>1321</v>
      </c>
      <c r="B430" s="186" t="s">
        <v>1313</v>
      </c>
      <c r="C430" s="184" t="s">
        <v>1322</v>
      </c>
      <c r="D430" s="184" t="s">
        <v>356</v>
      </c>
      <c r="E430" s="185">
        <v>73.483841999999996</v>
      </c>
      <c r="F430" s="189">
        <f t="shared" si="10"/>
        <v>65.087548272807794</v>
      </c>
      <c r="G430" s="176"/>
    </row>
    <row r="431" spans="1:7" s="172" customFormat="1" ht="24.95" customHeight="1">
      <c r="A431" s="177" t="s">
        <v>1323</v>
      </c>
      <c r="B431" s="186" t="s">
        <v>1313</v>
      </c>
      <c r="C431" s="184" t="s">
        <v>1324</v>
      </c>
      <c r="D431" s="184" t="s">
        <v>356</v>
      </c>
      <c r="E431" s="185">
        <v>109.986231</v>
      </c>
      <c r="F431" s="189">
        <f t="shared" si="10"/>
        <v>97.419159433126666</v>
      </c>
      <c r="G431" s="176"/>
    </row>
    <row r="432" spans="1:7" s="172" customFormat="1" ht="24.95" customHeight="1">
      <c r="A432" s="177" t="s">
        <v>1325</v>
      </c>
      <c r="B432" s="186" t="s">
        <v>1313</v>
      </c>
      <c r="C432" s="184" t="s">
        <v>1326</v>
      </c>
      <c r="D432" s="184" t="s">
        <v>356</v>
      </c>
      <c r="E432" s="185">
        <v>141.008588</v>
      </c>
      <c r="F432" s="189">
        <f t="shared" si="10"/>
        <v>124.89688928255093</v>
      </c>
      <c r="G432" s="176"/>
    </row>
    <row r="433" spans="1:7" s="172" customFormat="1" ht="24.95" customHeight="1">
      <c r="A433" s="177" t="s">
        <v>1327</v>
      </c>
      <c r="B433" s="186" t="s">
        <v>1313</v>
      </c>
      <c r="C433" s="184" t="s">
        <v>1328</v>
      </c>
      <c r="D433" s="184" t="s">
        <v>356</v>
      </c>
      <c r="E433" s="185">
        <v>185.47980799999999</v>
      </c>
      <c r="F433" s="189">
        <f t="shared" si="10"/>
        <v>164.2868095659876</v>
      </c>
      <c r="G433" s="176"/>
    </row>
    <row r="434" spans="1:7" s="172" customFormat="1" ht="24.95" customHeight="1">
      <c r="A434" s="177" t="s">
        <v>1329</v>
      </c>
      <c r="B434" s="186" t="s">
        <v>1313</v>
      </c>
      <c r="C434" s="184" t="s">
        <v>1330</v>
      </c>
      <c r="D434" s="184" t="s">
        <v>356</v>
      </c>
      <c r="E434" s="185">
        <v>261.487503</v>
      </c>
      <c r="F434" s="189">
        <f t="shared" si="10"/>
        <v>231.60983436669619</v>
      </c>
      <c r="G434" s="176"/>
    </row>
    <row r="435" spans="1:7" s="172" customFormat="1" ht="24.95" customHeight="1">
      <c r="A435" s="177" t="s">
        <v>1331</v>
      </c>
      <c r="B435" s="186" t="s">
        <v>1313</v>
      </c>
      <c r="C435" s="184" t="s">
        <v>1332</v>
      </c>
      <c r="D435" s="184" t="s">
        <v>356</v>
      </c>
      <c r="E435" s="185">
        <v>348.75905899999998</v>
      </c>
      <c r="F435" s="189">
        <f t="shared" si="10"/>
        <v>308.90970682019486</v>
      </c>
      <c r="G435" s="176"/>
    </row>
    <row r="436" spans="1:7" s="172" customFormat="1" ht="24.95" customHeight="1">
      <c r="A436" s="177" t="s">
        <v>1333</v>
      </c>
      <c r="B436" s="186" t="s">
        <v>1313</v>
      </c>
      <c r="C436" s="184" t="s">
        <v>1334</v>
      </c>
      <c r="D436" s="184" t="s">
        <v>356</v>
      </c>
      <c r="E436" s="185">
        <v>445.319796</v>
      </c>
      <c r="F436" s="189">
        <f t="shared" si="10"/>
        <v>394.43737466784762</v>
      </c>
      <c r="G436" s="176"/>
    </row>
    <row r="437" spans="1:7" s="172" customFormat="1" ht="24.95" customHeight="1">
      <c r="A437" s="177" t="s">
        <v>1335</v>
      </c>
      <c r="B437" s="186" t="s">
        <v>1313</v>
      </c>
      <c r="C437" s="184" t="s">
        <v>1336</v>
      </c>
      <c r="D437" s="184" t="s">
        <v>356</v>
      </c>
      <c r="E437" s="185">
        <v>523.22038099999997</v>
      </c>
      <c r="F437" s="189">
        <f t="shared" si="10"/>
        <v>463.43700708591672</v>
      </c>
      <c r="G437" s="176"/>
    </row>
    <row r="438" spans="1:7" s="172" customFormat="1" ht="24.95" customHeight="1">
      <c r="A438" s="177" t="s">
        <v>1337</v>
      </c>
      <c r="B438" s="186" t="s">
        <v>1313</v>
      </c>
      <c r="C438" s="184" t="s">
        <v>1338</v>
      </c>
      <c r="D438" s="184" t="s">
        <v>356</v>
      </c>
      <c r="E438" s="185">
        <v>662.70998299999997</v>
      </c>
      <c r="F438" s="189">
        <f t="shared" si="10"/>
        <v>586.98847032772358</v>
      </c>
      <c r="G438" s="176"/>
    </row>
    <row r="439" spans="1:7" s="172" customFormat="1" ht="24.95" customHeight="1">
      <c r="A439" s="177" t="s">
        <v>1339</v>
      </c>
      <c r="B439" s="186" t="s">
        <v>1313</v>
      </c>
      <c r="C439" s="184" t="s">
        <v>1340</v>
      </c>
      <c r="D439" s="184" t="s">
        <v>356</v>
      </c>
      <c r="E439" s="185">
        <v>860.31830600000001</v>
      </c>
      <c r="F439" s="189">
        <f t="shared" si="10"/>
        <v>762.0179858281665</v>
      </c>
      <c r="G439" s="176"/>
    </row>
    <row r="440" spans="1:7" s="172" customFormat="1" ht="24.95" customHeight="1">
      <c r="A440" s="177" t="s">
        <v>1341</v>
      </c>
      <c r="B440" s="186" t="s">
        <v>1313</v>
      </c>
      <c r="C440" s="184" t="s">
        <v>1342</v>
      </c>
      <c r="D440" s="184" t="s">
        <v>356</v>
      </c>
      <c r="E440" s="185">
        <v>1075.394961</v>
      </c>
      <c r="F440" s="189">
        <f t="shared" si="10"/>
        <v>952.51989459698848</v>
      </c>
      <c r="G440" s="176"/>
    </row>
    <row r="441" spans="1:7" s="172" customFormat="1" ht="24.95" customHeight="1">
      <c r="A441" s="177" t="s">
        <v>1343</v>
      </c>
      <c r="B441" s="186" t="s">
        <v>1313</v>
      </c>
      <c r="C441" s="184" t="s">
        <v>1344</v>
      </c>
      <c r="D441" s="184" t="s">
        <v>356</v>
      </c>
      <c r="E441" s="185">
        <v>21.020422</v>
      </c>
      <c r="F441" s="189">
        <f t="shared" si="10"/>
        <v>18.618620017714793</v>
      </c>
      <c r="G441" s="176"/>
    </row>
    <row r="442" spans="1:7" s="172" customFormat="1" ht="24.95" customHeight="1">
      <c r="A442" s="177" t="s">
        <v>1345</v>
      </c>
      <c r="B442" s="186" t="s">
        <v>1313</v>
      </c>
      <c r="C442" s="184" t="s">
        <v>1346</v>
      </c>
      <c r="D442" s="184" t="s">
        <v>356</v>
      </c>
      <c r="E442" s="185">
        <v>29.690322999999999</v>
      </c>
      <c r="F442" s="189">
        <f t="shared" si="10"/>
        <v>26.297894596988485</v>
      </c>
      <c r="G442" s="176"/>
    </row>
    <row r="443" spans="1:7" s="172" customFormat="1" ht="24.95" customHeight="1">
      <c r="A443" s="177" t="s">
        <v>1347</v>
      </c>
      <c r="B443" s="186" t="s">
        <v>1313</v>
      </c>
      <c r="C443" s="184" t="s">
        <v>1348</v>
      </c>
      <c r="D443" s="184" t="s">
        <v>356</v>
      </c>
      <c r="E443" s="185">
        <v>40.253113999999997</v>
      </c>
      <c r="F443" s="189">
        <f t="shared" si="10"/>
        <v>35.653776793622669</v>
      </c>
      <c r="G443" s="176"/>
    </row>
    <row r="444" spans="1:7" s="172" customFormat="1" ht="24.95" customHeight="1">
      <c r="A444" s="177" t="s">
        <v>1349</v>
      </c>
      <c r="B444" s="186" t="s">
        <v>1313</v>
      </c>
      <c r="C444" s="184" t="s">
        <v>1350</v>
      </c>
      <c r="D444" s="184" t="s">
        <v>356</v>
      </c>
      <c r="E444" s="185">
        <v>59.310540000000003</v>
      </c>
      <c r="F444" s="189">
        <f t="shared" si="10"/>
        <v>52.533693534100976</v>
      </c>
      <c r="G444" s="176"/>
    </row>
    <row r="445" spans="1:7" s="172" customFormat="1" ht="24.95" customHeight="1">
      <c r="A445" s="177" t="s">
        <v>1351</v>
      </c>
      <c r="B445" s="186" t="s">
        <v>1313</v>
      </c>
      <c r="C445" s="184" t="s">
        <v>1352</v>
      </c>
      <c r="D445" s="184" t="s">
        <v>356</v>
      </c>
      <c r="E445" s="185">
        <v>86.757437999999993</v>
      </c>
      <c r="F445" s="189">
        <f t="shared" si="10"/>
        <v>76.844497785651015</v>
      </c>
      <c r="G445" s="176"/>
    </row>
    <row r="446" spans="1:7" s="172" customFormat="1" ht="24.95" customHeight="1">
      <c r="A446" s="177" t="s">
        <v>1353</v>
      </c>
      <c r="B446" s="186" t="s">
        <v>1313</v>
      </c>
      <c r="C446" s="184" t="s">
        <v>1354</v>
      </c>
      <c r="D446" s="184" t="s">
        <v>356</v>
      </c>
      <c r="E446" s="185">
        <v>128.809966</v>
      </c>
      <c r="F446" s="189">
        <f t="shared" si="10"/>
        <v>114.09208680248007</v>
      </c>
      <c r="G446" s="176"/>
    </row>
    <row r="447" spans="1:7" s="172" customFormat="1" ht="24.95" customHeight="1">
      <c r="A447" s="177" t="s">
        <v>1355</v>
      </c>
      <c r="B447" s="186" t="s">
        <v>1313</v>
      </c>
      <c r="C447" s="184" t="s">
        <v>1356</v>
      </c>
      <c r="D447" s="184" t="s">
        <v>356</v>
      </c>
      <c r="E447" s="185">
        <v>161.51489100000001</v>
      </c>
      <c r="F447" s="189">
        <f t="shared" si="10"/>
        <v>143.06013374667847</v>
      </c>
      <c r="G447" s="176"/>
    </row>
    <row r="448" spans="1:7" s="172" customFormat="1" ht="24.95" customHeight="1">
      <c r="A448" s="177" t="s">
        <v>1357</v>
      </c>
      <c r="B448" s="186" t="s">
        <v>1313</v>
      </c>
      <c r="C448" s="184" t="s">
        <v>1358</v>
      </c>
      <c r="D448" s="184" t="s">
        <v>356</v>
      </c>
      <c r="E448" s="185">
        <v>213.38240200000001</v>
      </c>
      <c r="F448" s="189">
        <f t="shared" si="10"/>
        <v>189.00124180690878</v>
      </c>
      <c r="G448" s="176"/>
    </row>
    <row r="449" spans="1:7" s="172" customFormat="1" ht="24.95" customHeight="1">
      <c r="A449" s="177" t="s">
        <v>1359</v>
      </c>
      <c r="B449" s="186" t="s">
        <v>1313</v>
      </c>
      <c r="C449" s="184" t="s">
        <v>1360</v>
      </c>
      <c r="D449" s="184" t="s">
        <v>356</v>
      </c>
      <c r="E449" s="185">
        <v>298.97138999999999</v>
      </c>
      <c r="F449" s="189">
        <f t="shared" si="10"/>
        <v>264.81079716563329</v>
      </c>
      <c r="G449" s="176"/>
    </row>
    <row r="450" spans="1:7" s="172" customFormat="1" ht="24.95" customHeight="1">
      <c r="A450" s="177" t="s">
        <v>1361</v>
      </c>
      <c r="B450" s="186" t="s">
        <v>1313</v>
      </c>
      <c r="C450" s="184" t="s">
        <v>1362</v>
      </c>
      <c r="D450" s="184" t="s">
        <v>356</v>
      </c>
      <c r="E450" s="185">
        <v>398.792103</v>
      </c>
      <c r="F450" s="189">
        <f t="shared" si="10"/>
        <v>353.22595482728076</v>
      </c>
      <c r="G450" s="176"/>
    </row>
    <row r="451" spans="1:7" s="172" customFormat="1" ht="24.95" customHeight="1">
      <c r="A451" s="177" t="s">
        <v>1363</v>
      </c>
      <c r="B451" s="186" t="s">
        <v>1313</v>
      </c>
      <c r="C451" s="184" t="s">
        <v>1364</v>
      </c>
      <c r="D451" s="184" t="s">
        <v>356</v>
      </c>
      <c r="E451" s="185">
        <v>516.46673799999996</v>
      </c>
      <c r="F451" s="189">
        <f t="shared" si="10"/>
        <v>457.45503808680246</v>
      </c>
      <c r="G451" s="176"/>
    </row>
    <row r="452" spans="1:7" s="172" customFormat="1" ht="24.95" customHeight="1">
      <c r="A452" s="177" t="s">
        <v>1365</v>
      </c>
      <c r="B452" s="186" t="s">
        <v>1313</v>
      </c>
      <c r="C452" s="184" t="s">
        <v>1366</v>
      </c>
      <c r="D452" s="184" t="s">
        <v>356</v>
      </c>
      <c r="E452" s="185">
        <v>593.17550300000005</v>
      </c>
      <c r="F452" s="189">
        <f t="shared" si="10"/>
        <v>525.39902834366706</v>
      </c>
      <c r="G452" s="176"/>
    </row>
    <row r="453" spans="1:7" s="172" customFormat="1" ht="24.95" customHeight="1">
      <c r="A453" s="177" t="s">
        <v>1367</v>
      </c>
      <c r="B453" s="186" t="s">
        <v>1313</v>
      </c>
      <c r="C453" s="184" t="s">
        <v>1368</v>
      </c>
      <c r="D453" s="184" t="s">
        <v>356</v>
      </c>
      <c r="E453" s="185">
        <v>759.11882100000003</v>
      </c>
      <c r="F453" s="189">
        <f t="shared" si="10"/>
        <v>672.38159521700618</v>
      </c>
      <c r="G453" s="176"/>
    </row>
    <row r="454" spans="1:7" s="172" customFormat="1" ht="24.95" customHeight="1">
      <c r="A454" s="177" t="s">
        <v>1369</v>
      </c>
      <c r="B454" s="186" t="s">
        <v>1313</v>
      </c>
      <c r="C454" s="184" t="s">
        <v>1370</v>
      </c>
      <c r="D454" s="184" t="s">
        <v>356</v>
      </c>
      <c r="E454" s="185">
        <v>981.05427999999995</v>
      </c>
      <c r="F454" s="189">
        <f t="shared" si="10"/>
        <v>868.95861824623557</v>
      </c>
      <c r="G454" s="176"/>
    </row>
    <row r="455" spans="1:7" s="172" customFormat="1" ht="24.95" customHeight="1">
      <c r="A455" s="177" t="s">
        <v>1371</v>
      </c>
      <c r="B455" s="186" t="s">
        <v>1313</v>
      </c>
      <c r="C455" s="184" t="s">
        <v>1372</v>
      </c>
      <c r="D455" s="184" t="s">
        <v>356</v>
      </c>
      <c r="E455" s="185">
        <v>1226.3120080000001</v>
      </c>
      <c r="F455" s="189">
        <f t="shared" si="10"/>
        <v>1086.1930983170948</v>
      </c>
      <c r="G455" s="176"/>
    </row>
    <row r="456" spans="1:7" s="172" customFormat="1" ht="24.95" customHeight="1">
      <c r="A456" s="177" t="s">
        <v>1373</v>
      </c>
      <c r="B456" s="186" t="s">
        <v>1313</v>
      </c>
      <c r="C456" s="184" t="s">
        <v>1374</v>
      </c>
      <c r="D456" s="184" t="s">
        <v>356</v>
      </c>
      <c r="E456" s="185">
        <v>22.329086</v>
      </c>
      <c r="F456" s="189">
        <f t="shared" si="10"/>
        <v>19.777755535872455</v>
      </c>
      <c r="G456" s="176"/>
    </row>
    <row r="457" spans="1:7" s="172" customFormat="1" ht="24.95" customHeight="1">
      <c r="A457" s="177" t="s">
        <v>1375</v>
      </c>
      <c r="B457" s="186" t="s">
        <v>1313</v>
      </c>
      <c r="C457" s="184" t="s">
        <v>1376</v>
      </c>
      <c r="D457" s="184" t="s">
        <v>356</v>
      </c>
      <c r="E457" s="185">
        <v>31.700057999999999</v>
      </c>
      <c r="F457" s="189">
        <f t="shared" si="10"/>
        <v>28.077996457041628</v>
      </c>
      <c r="G457" s="176"/>
    </row>
    <row r="458" spans="1:7" s="172" customFormat="1" ht="24.95" customHeight="1">
      <c r="A458" s="177" t="s">
        <v>1377</v>
      </c>
      <c r="B458" s="186" t="s">
        <v>1313</v>
      </c>
      <c r="C458" s="184" t="s">
        <v>1378</v>
      </c>
      <c r="D458" s="184" t="s">
        <v>356</v>
      </c>
      <c r="E458" s="185">
        <v>42.718544999999999</v>
      </c>
      <c r="F458" s="189">
        <f t="shared" si="10"/>
        <v>37.837506643046943</v>
      </c>
      <c r="G458" s="176"/>
    </row>
    <row r="459" spans="1:7" s="172" customFormat="1" ht="24.95" customHeight="1">
      <c r="A459" s="177" t="s">
        <v>1379</v>
      </c>
      <c r="B459" s="186" t="s">
        <v>1313</v>
      </c>
      <c r="C459" s="184" t="s">
        <v>1380</v>
      </c>
      <c r="D459" s="184" t="s">
        <v>356</v>
      </c>
      <c r="E459" s="185">
        <v>64.054447999999994</v>
      </c>
      <c r="F459" s="189">
        <f t="shared" si="10"/>
        <v>56.735560673162084</v>
      </c>
      <c r="G459" s="176"/>
    </row>
    <row r="460" spans="1:7" s="172" customFormat="1" ht="24.95" customHeight="1">
      <c r="A460" s="177" t="s">
        <v>1381</v>
      </c>
      <c r="B460" s="186" t="s">
        <v>1313</v>
      </c>
      <c r="C460" s="184" t="s">
        <v>1382</v>
      </c>
      <c r="D460" s="184" t="s">
        <v>356</v>
      </c>
      <c r="E460" s="185">
        <v>93.616242</v>
      </c>
      <c r="F460" s="189">
        <f t="shared" si="10"/>
        <v>82.919612046058461</v>
      </c>
      <c r="G460" s="176"/>
    </row>
    <row r="461" spans="1:7" s="172" customFormat="1" ht="24.95" customHeight="1">
      <c r="A461" s="177" t="s">
        <v>1383</v>
      </c>
      <c r="B461" s="186" t="s">
        <v>1313</v>
      </c>
      <c r="C461" s="184" t="s">
        <v>1384</v>
      </c>
      <c r="D461" s="184" t="s">
        <v>356</v>
      </c>
      <c r="E461" s="185">
        <v>138.66000299999999</v>
      </c>
      <c r="F461" s="189">
        <f t="shared" si="10"/>
        <v>122.81665456155889</v>
      </c>
      <c r="G461" s="176"/>
    </row>
    <row r="462" spans="1:7" s="172" customFormat="1" ht="24.95" customHeight="1">
      <c r="A462" s="177" t="s">
        <v>1385</v>
      </c>
      <c r="B462" s="186" t="s">
        <v>1313</v>
      </c>
      <c r="C462" s="184" t="s">
        <v>1386</v>
      </c>
      <c r="D462" s="184" t="s">
        <v>356</v>
      </c>
      <c r="E462" s="185">
        <v>181.717398</v>
      </c>
      <c r="F462" s="189">
        <f t="shared" si="10"/>
        <v>160.95429406554473</v>
      </c>
      <c r="G462" s="176"/>
    </row>
    <row r="463" spans="1:7" s="172" customFormat="1" ht="24.95" customHeight="1">
      <c r="A463" s="177" t="s">
        <v>1387</v>
      </c>
      <c r="B463" s="186" t="s">
        <v>1313</v>
      </c>
      <c r="C463" s="184" t="s">
        <v>1388</v>
      </c>
      <c r="D463" s="184" t="s">
        <v>356</v>
      </c>
      <c r="E463" s="185">
        <v>237.09026</v>
      </c>
      <c r="F463" s="189">
        <f t="shared" si="10"/>
        <v>210.00023029229408</v>
      </c>
      <c r="G463" s="176"/>
    </row>
    <row r="464" spans="1:7" s="172" customFormat="1" ht="24.95" customHeight="1">
      <c r="A464" s="177" t="s">
        <v>1389</v>
      </c>
      <c r="B464" s="186" t="s">
        <v>1313</v>
      </c>
      <c r="C464" s="184" t="s">
        <v>1390</v>
      </c>
      <c r="D464" s="184" t="s">
        <v>356</v>
      </c>
      <c r="E464" s="185">
        <v>334.37543599999998</v>
      </c>
      <c r="F464" s="189">
        <f t="shared" si="10"/>
        <v>296.16956244464126</v>
      </c>
      <c r="G464" s="176"/>
    </row>
    <row r="465" spans="1:7" s="172" customFormat="1" ht="24.95" customHeight="1">
      <c r="A465" s="177" t="s">
        <v>1391</v>
      </c>
      <c r="B465" s="186" t="s">
        <v>1313</v>
      </c>
      <c r="C465" s="184" t="s">
        <v>1392</v>
      </c>
      <c r="D465" s="184" t="s">
        <v>356</v>
      </c>
      <c r="E465" s="185">
        <v>446.92057299999999</v>
      </c>
      <c r="F465" s="189">
        <f t="shared" si="10"/>
        <v>395.85524623560673</v>
      </c>
      <c r="G465" s="176"/>
    </row>
    <row r="466" spans="1:7" s="172" customFormat="1" ht="24.95" customHeight="1">
      <c r="A466" s="177" t="s">
        <v>1393</v>
      </c>
      <c r="B466" s="186" t="s">
        <v>1313</v>
      </c>
      <c r="C466" s="184" t="s">
        <v>1394</v>
      </c>
      <c r="D466" s="184" t="s">
        <v>356</v>
      </c>
      <c r="E466" s="185">
        <v>568.25245700000005</v>
      </c>
      <c r="F466" s="189">
        <f t="shared" si="10"/>
        <v>503.32369973427814</v>
      </c>
      <c r="G466" s="176"/>
    </row>
    <row r="467" spans="1:7" s="172" customFormat="1" ht="24.95" customHeight="1">
      <c r="A467" s="177" t="s">
        <v>1395</v>
      </c>
      <c r="B467" s="186" t="s">
        <v>1313</v>
      </c>
      <c r="C467" s="184" t="s">
        <v>1396</v>
      </c>
      <c r="D467" s="184" t="s">
        <v>356</v>
      </c>
      <c r="E467" s="185">
        <v>671.62525900000003</v>
      </c>
      <c r="F467" s="189">
        <f t="shared" si="10"/>
        <v>594.88508325952171</v>
      </c>
      <c r="G467" s="176"/>
    </row>
    <row r="468" spans="1:7" s="172" customFormat="1" ht="24.95" customHeight="1">
      <c r="A468" s="177" t="s">
        <v>1397</v>
      </c>
      <c r="B468" s="186" t="s">
        <v>1313</v>
      </c>
      <c r="C468" s="184" t="s">
        <v>1398</v>
      </c>
      <c r="D468" s="184" t="s">
        <v>356</v>
      </c>
      <c r="E468" s="185">
        <v>848.57538</v>
      </c>
      <c r="F468" s="189">
        <f t="shared" si="10"/>
        <v>751.61681133746674</v>
      </c>
      <c r="G468" s="176"/>
    </row>
    <row r="469" spans="1:7" s="172" customFormat="1" ht="24.95" customHeight="1">
      <c r="A469" s="177" t="s">
        <v>1399</v>
      </c>
      <c r="B469" s="186" t="s">
        <v>1313</v>
      </c>
      <c r="C469" s="184" t="s">
        <v>1400</v>
      </c>
      <c r="D469" s="184" t="s">
        <v>356</v>
      </c>
      <c r="E469" s="185">
        <v>1103.3676620000001</v>
      </c>
      <c r="F469" s="189">
        <f t="shared" si="10"/>
        <v>977.29642338352539</v>
      </c>
      <c r="G469" s="176"/>
    </row>
    <row r="470" spans="1:7" s="172" customFormat="1" ht="24.95" customHeight="1">
      <c r="A470" s="177" t="s">
        <v>1401</v>
      </c>
      <c r="B470" s="186" t="s">
        <v>1313</v>
      </c>
      <c r="C470" s="184" t="s">
        <v>1402</v>
      </c>
      <c r="D470" s="184" t="s">
        <v>356</v>
      </c>
      <c r="E470" s="185">
        <v>1379.2271049999999</v>
      </c>
      <c r="F470" s="189">
        <f t="shared" si="10"/>
        <v>1221.636054030115</v>
      </c>
      <c r="G470" s="176"/>
    </row>
    <row r="471" spans="1:7" s="172" customFormat="1" ht="24.95" customHeight="1">
      <c r="A471" s="177" t="s">
        <v>1403</v>
      </c>
      <c r="B471" s="186" t="s">
        <v>1404</v>
      </c>
      <c r="C471" s="184" t="s">
        <v>1405</v>
      </c>
      <c r="D471" s="184" t="s">
        <v>356</v>
      </c>
      <c r="E471" s="185">
        <v>19.702708999999999</v>
      </c>
      <c r="F471" s="189">
        <f t="shared" si="10"/>
        <v>17.451469441984056</v>
      </c>
      <c r="G471" s="176"/>
    </row>
    <row r="472" spans="1:7" s="172" customFormat="1" ht="24.95" customHeight="1">
      <c r="A472" s="177" t="s">
        <v>1406</v>
      </c>
      <c r="B472" s="186" t="s">
        <v>1404</v>
      </c>
      <c r="C472" s="184" t="s">
        <v>1407</v>
      </c>
      <c r="D472" s="184" t="s">
        <v>356</v>
      </c>
      <c r="E472" s="185">
        <v>25.924617000000001</v>
      </c>
      <c r="F472" s="189">
        <f t="shared" ref="F472:F535" si="11">E472/1.129</f>
        <v>22.962459698848541</v>
      </c>
      <c r="G472" s="176"/>
    </row>
    <row r="473" spans="1:7" s="172" customFormat="1" ht="24.95" customHeight="1">
      <c r="A473" s="177" t="s">
        <v>1408</v>
      </c>
      <c r="B473" s="186" t="s">
        <v>1404</v>
      </c>
      <c r="C473" s="184" t="s">
        <v>1409</v>
      </c>
      <c r="D473" s="184" t="s">
        <v>356</v>
      </c>
      <c r="E473" s="185">
        <v>35.450406000000001</v>
      </c>
      <c r="F473" s="189">
        <f t="shared" si="11"/>
        <v>31.399828166519043</v>
      </c>
      <c r="G473" s="176"/>
    </row>
    <row r="474" spans="1:7" s="172" customFormat="1" ht="24.95" customHeight="1">
      <c r="A474" s="177">
        <v>220</v>
      </c>
      <c r="B474" s="186" t="s">
        <v>1404</v>
      </c>
      <c r="C474" s="184" t="s">
        <v>1410</v>
      </c>
      <c r="D474" s="184" t="s">
        <v>356</v>
      </c>
      <c r="E474" s="185">
        <v>48.738280000000003</v>
      </c>
      <c r="F474" s="189">
        <f t="shared" si="11"/>
        <v>43.169424269264837</v>
      </c>
      <c r="G474" s="176"/>
    </row>
    <row r="475" spans="1:7" s="172" customFormat="1" ht="24.95" customHeight="1">
      <c r="A475" s="177">
        <v>221</v>
      </c>
      <c r="B475" s="186" t="s">
        <v>1404</v>
      </c>
      <c r="C475" s="184" t="s">
        <v>1411</v>
      </c>
      <c r="D475" s="184" t="s">
        <v>356</v>
      </c>
      <c r="E475" s="185">
        <v>73.227998999999997</v>
      </c>
      <c r="F475" s="189">
        <f t="shared" si="11"/>
        <v>64.860937998228522</v>
      </c>
      <c r="G475" s="176"/>
    </row>
    <row r="476" spans="1:7" s="172" customFormat="1" ht="24.95" customHeight="1">
      <c r="A476" s="177" t="s">
        <v>1412</v>
      </c>
      <c r="B476" s="186" t="s">
        <v>1404</v>
      </c>
      <c r="C476" s="184" t="s">
        <v>1413</v>
      </c>
      <c r="D476" s="184" t="s">
        <v>356</v>
      </c>
      <c r="E476" s="185">
        <v>106.88176900000001</v>
      </c>
      <c r="F476" s="189">
        <f t="shared" si="11"/>
        <v>94.669414526129316</v>
      </c>
      <c r="G476" s="176"/>
    </row>
    <row r="477" spans="1:7" s="172" customFormat="1" ht="24.95" customHeight="1">
      <c r="A477" s="177" t="s">
        <v>1414</v>
      </c>
      <c r="B477" s="186" t="s">
        <v>1404</v>
      </c>
      <c r="C477" s="184" t="s">
        <v>1415</v>
      </c>
      <c r="D477" s="184" t="s">
        <v>356</v>
      </c>
      <c r="E477" s="185">
        <v>157.308164</v>
      </c>
      <c r="F477" s="189">
        <f t="shared" si="11"/>
        <v>139.33406908768822</v>
      </c>
      <c r="G477" s="176"/>
    </row>
    <row r="478" spans="1:7" s="172" customFormat="1" ht="24.95" customHeight="1">
      <c r="A478" s="177" t="s">
        <v>1416</v>
      </c>
      <c r="B478" s="186" t="s">
        <v>1404</v>
      </c>
      <c r="C478" s="184" t="s">
        <v>1417</v>
      </c>
      <c r="D478" s="184" t="s">
        <v>356</v>
      </c>
      <c r="E478" s="185">
        <v>209.253861</v>
      </c>
      <c r="F478" s="189">
        <f t="shared" si="11"/>
        <v>185.34442958370238</v>
      </c>
      <c r="G478" s="176"/>
    </row>
    <row r="479" spans="1:7" s="172" customFormat="1" ht="24.95" customHeight="1">
      <c r="A479" s="177" t="s">
        <v>1418</v>
      </c>
      <c r="B479" s="186" t="s">
        <v>1404</v>
      </c>
      <c r="C479" s="184" t="s">
        <v>1419</v>
      </c>
      <c r="D479" s="184" t="s">
        <v>356</v>
      </c>
      <c r="E479" s="185">
        <v>256.738113</v>
      </c>
      <c r="F479" s="189">
        <f t="shared" si="11"/>
        <v>227.40311160318865</v>
      </c>
      <c r="G479" s="176"/>
    </row>
    <row r="480" spans="1:7" s="172" customFormat="1" ht="24.95" customHeight="1">
      <c r="A480" s="177" t="s">
        <v>1420</v>
      </c>
      <c r="B480" s="186" t="s">
        <v>1404</v>
      </c>
      <c r="C480" s="184" t="s">
        <v>1421</v>
      </c>
      <c r="D480" s="184" t="s">
        <v>356</v>
      </c>
      <c r="E480" s="185">
        <v>365.41356500000001</v>
      </c>
      <c r="F480" s="189">
        <f t="shared" si="11"/>
        <v>323.6612621789194</v>
      </c>
      <c r="G480" s="176"/>
    </row>
    <row r="481" spans="1:7" s="172" customFormat="1" ht="24.95" customHeight="1">
      <c r="A481" s="177" t="s">
        <v>1422</v>
      </c>
      <c r="B481" s="186" t="s">
        <v>1404</v>
      </c>
      <c r="C481" s="184" t="s">
        <v>1423</v>
      </c>
      <c r="D481" s="184" t="s">
        <v>356</v>
      </c>
      <c r="E481" s="185">
        <v>476.35455999999999</v>
      </c>
      <c r="F481" s="189">
        <f t="shared" si="11"/>
        <v>421.92609388839679</v>
      </c>
      <c r="G481" s="176"/>
    </row>
    <row r="482" spans="1:7" s="172" customFormat="1" ht="24.95" customHeight="1">
      <c r="A482" s="177" t="s">
        <v>1424</v>
      </c>
      <c r="B482" s="186" t="s">
        <v>1404</v>
      </c>
      <c r="C482" s="184" t="s">
        <v>1425</v>
      </c>
      <c r="D482" s="184" t="s">
        <v>356</v>
      </c>
      <c r="E482" s="185">
        <v>616.56056599999999</v>
      </c>
      <c r="F482" s="189">
        <f t="shared" si="11"/>
        <v>546.11210451727186</v>
      </c>
      <c r="G482" s="176"/>
    </row>
    <row r="483" spans="1:7" s="172" customFormat="1" ht="24.95" customHeight="1">
      <c r="A483" s="177" t="s">
        <v>1426</v>
      </c>
      <c r="B483" s="186" t="s">
        <v>1404</v>
      </c>
      <c r="C483" s="184" t="s">
        <v>1427</v>
      </c>
      <c r="D483" s="184" t="s">
        <v>356</v>
      </c>
      <c r="E483" s="185">
        <v>754.69867199999999</v>
      </c>
      <c r="F483" s="189">
        <f t="shared" si="11"/>
        <v>668.46649424269265</v>
      </c>
      <c r="G483" s="176"/>
    </row>
    <row r="484" spans="1:7" s="172" customFormat="1" ht="24.95" customHeight="1">
      <c r="A484" s="177" t="s">
        <v>1428</v>
      </c>
      <c r="B484" s="186" t="s">
        <v>1404</v>
      </c>
      <c r="C484" s="184" t="s">
        <v>1429</v>
      </c>
      <c r="D484" s="184" t="s">
        <v>356</v>
      </c>
      <c r="E484" s="185">
        <v>919.75575100000003</v>
      </c>
      <c r="F484" s="189">
        <f t="shared" si="11"/>
        <v>814.66408414526131</v>
      </c>
      <c r="G484" s="176"/>
    </row>
    <row r="485" spans="1:7" s="172" customFormat="1" ht="24.95" customHeight="1">
      <c r="A485" s="177" t="s">
        <v>1430</v>
      </c>
      <c r="B485" s="186" t="s">
        <v>1404</v>
      </c>
      <c r="C485" s="184" t="s">
        <v>1431</v>
      </c>
      <c r="D485" s="184" t="s">
        <v>356</v>
      </c>
      <c r="E485" s="185">
        <v>1198.5593960000001</v>
      </c>
      <c r="F485" s="189">
        <f t="shared" si="11"/>
        <v>1061.6115110717451</v>
      </c>
      <c r="G485" s="176"/>
    </row>
    <row r="486" spans="1:7" s="172" customFormat="1" ht="24.95" customHeight="1">
      <c r="A486" s="177" t="s">
        <v>1432</v>
      </c>
      <c r="B486" s="186" t="s">
        <v>1404</v>
      </c>
      <c r="C486" s="184" t="s">
        <v>1433</v>
      </c>
      <c r="D486" s="184" t="s">
        <v>356</v>
      </c>
      <c r="E486" s="185">
        <v>22.951798</v>
      </c>
      <c r="F486" s="189">
        <f t="shared" si="11"/>
        <v>20.329316209034545</v>
      </c>
      <c r="G486" s="176"/>
    </row>
    <row r="487" spans="1:7" s="172" customFormat="1" ht="24.95" customHeight="1">
      <c r="A487" s="177" t="s">
        <v>1434</v>
      </c>
      <c r="B487" s="186" t="s">
        <v>1404</v>
      </c>
      <c r="C487" s="184" t="s">
        <v>1435</v>
      </c>
      <c r="D487" s="184" t="s">
        <v>356</v>
      </c>
      <c r="E487" s="185">
        <v>31.139423000000001</v>
      </c>
      <c r="F487" s="189">
        <f t="shared" si="11"/>
        <v>27.581419840566873</v>
      </c>
      <c r="G487" s="176"/>
    </row>
    <row r="488" spans="1:7" s="172" customFormat="1" ht="24.95" customHeight="1">
      <c r="A488" s="177" t="s">
        <v>1436</v>
      </c>
      <c r="B488" s="186" t="s">
        <v>1404</v>
      </c>
      <c r="C488" s="184" t="s">
        <v>1437</v>
      </c>
      <c r="D488" s="184" t="s">
        <v>356</v>
      </c>
      <c r="E488" s="185">
        <v>42.681448000000003</v>
      </c>
      <c r="F488" s="189">
        <f t="shared" si="11"/>
        <v>37.804648361381759</v>
      </c>
      <c r="G488" s="176"/>
    </row>
    <row r="489" spans="1:7" s="172" customFormat="1" ht="24.95" customHeight="1">
      <c r="A489" s="177" t="s">
        <v>1438</v>
      </c>
      <c r="B489" s="186" t="s">
        <v>1404</v>
      </c>
      <c r="C489" s="184" t="s">
        <v>1439</v>
      </c>
      <c r="D489" s="184" t="s">
        <v>356</v>
      </c>
      <c r="E489" s="185">
        <v>61.93018</v>
      </c>
      <c r="F489" s="189">
        <f t="shared" si="11"/>
        <v>54.854012400354293</v>
      </c>
      <c r="G489" s="176"/>
    </row>
    <row r="490" spans="1:7" s="172" customFormat="1" ht="24.95" customHeight="1">
      <c r="A490" s="177" t="s">
        <v>1440</v>
      </c>
      <c r="B490" s="186" t="s">
        <v>1404</v>
      </c>
      <c r="C490" s="184" t="s">
        <v>1441</v>
      </c>
      <c r="D490" s="184" t="s">
        <v>356</v>
      </c>
      <c r="E490" s="185">
        <v>90.364440000000002</v>
      </c>
      <c r="F490" s="189">
        <f t="shared" si="11"/>
        <v>80.03936226749336</v>
      </c>
      <c r="G490" s="176"/>
    </row>
    <row r="491" spans="1:7" s="172" customFormat="1" ht="24.95" customHeight="1">
      <c r="A491" s="177" t="s">
        <v>1442</v>
      </c>
      <c r="B491" s="186" t="s">
        <v>1404</v>
      </c>
      <c r="C491" s="184" t="s">
        <v>1443</v>
      </c>
      <c r="D491" s="184" t="s">
        <v>356</v>
      </c>
      <c r="E491" s="185">
        <v>131.95179999999999</v>
      </c>
      <c r="F491" s="189">
        <f t="shared" si="11"/>
        <v>116.87493356953055</v>
      </c>
      <c r="G491" s="176"/>
    </row>
    <row r="492" spans="1:7" s="172" customFormat="1" ht="24.95" customHeight="1">
      <c r="A492" s="177" t="s">
        <v>1444</v>
      </c>
      <c r="B492" s="186" t="s">
        <v>1404</v>
      </c>
      <c r="C492" s="184" t="s">
        <v>1445</v>
      </c>
      <c r="D492" s="184" t="s">
        <v>356</v>
      </c>
      <c r="E492" s="185">
        <v>163.57213999999999</v>
      </c>
      <c r="F492" s="189">
        <f t="shared" si="11"/>
        <v>144.88232063773251</v>
      </c>
      <c r="G492" s="176"/>
    </row>
    <row r="493" spans="1:7" s="172" customFormat="1" ht="24.95" customHeight="1">
      <c r="A493" s="177" t="s">
        <v>1446</v>
      </c>
      <c r="B493" s="186" t="s">
        <v>1404</v>
      </c>
      <c r="C493" s="184" t="s">
        <v>1447</v>
      </c>
      <c r="D493" s="184" t="s">
        <v>356</v>
      </c>
      <c r="E493" s="185">
        <v>214.41716600000001</v>
      </c>
      <c r="F493" s="189">
        <f t="shared" si="11"/>
        <v>189.91777325066431</v>
      </c>
      <c r="G493" s="176"/>
    </row>
    <row r="494" spans="1:7" s="172" customFormat="1" ht="24.95" customHeight="1">
      <c r="A494" s="177" t="s">
        <v>1448</v>
      </c>
      <c r="B494" s="186" t="s">
        <v>1404</v>
      </c>
      <c r="C494" s="184" t="s">
        <v>1449</v>
      </c>
      <c r="D494" s="184" t="s">
        <v>356</v>
      </c>
      <c r="E494" s="185">
        <v>296.16115600000001</v>
      </c>
      <c r="F494" s="189">
        <f t="shared" si="11"/>
        <v>262.32166164747565</v>
      </c>
      <c r="G494" s="176"/>
    </row>
    <row r="495" spans="1:7" s="172" customFormat="1" ht="24.95" customHeight="1">
      <c r="A495" s="177" t="s">
        <v>1450</v>
      </c>
      <c r="B495" s="186" t="s">
        <v>1404</v>
      </c>
      <c r="C495" s="184" t="s">
        <v>1451</v>
      </c>
      <c r="D495" s="184" t="s">
        <v>356</v>
      </c>
      <c r="E495" s="185">
        <v>407.67248000000001</v>
      </c>
      <c r="F495" s="189">
        <f t="shared" si="11"/>
        <v>361.09165633303809</v>
      </c>
      <c r="G495" s="176"/>
    </row>
    <row r="496" spans="1:7" s="172" customFormat="1" ht="24.95" customHeight="1">
      <c r="A496" s="177" t="s">
        <v>1452</v>
      </c>
      <c r="B496" s="186" t="s">
        <v>1404</v>
      </c>
      <c r="C496" s="184" t="s">
        <v>1453</v>
      </c>
      <c r="D496" s="184" t="s">
        <v>356</v>
      </c>
      <c r="E496" s="185">
        <v>525.56505500000003</v>
      </c>
      <c r="F496" s="189">
        <f t="shared" si="11"/>
        <v>465.51377767936231</v>
      </c>
      <c r="G496" s="176"/>
    </row>
    <row r="497" spans="1:7" s="172" customFormat="1" ht="24.95" customHeight="1">
      <c r="A497" s="177" t="s">
        <v>1454</v>
      </c>
      <c r="B497" s="186" t="s">
        <v>1404</v>
      </c>
      <c r="C497" s="184" t="s">
        <v>1455</v>
      </c>
      <c r="D497" s="184" t="s">
        <v>356</v>
      </c>
      <c r="E497" s="185">
        <v>618.69996000000003</v>
      </c>
      <c r="F497" s="189">
        <f t="shared" si="11"/>
        <v>548.00705048715679</v>
      </c>
      <c r="G497" s="176"/>
    </row>
    <row r="498" spans="1:7" s="172" customFormat="1" ht="24.95" customHeight="1">
      <c r="A498" s="177" t="s">
        <v>1456</v>
      </c>
      <c r="B498" s="186" t="s">
        <v>1404</v>
      </c>
      <c r="C498" s="184" t="s">
        <v>1457</v>
      </c>
      <c r="D498" s="184" t="s">
        <v>356</v>
      </c>
      <c r="E498" s="185">
        <v>788.69879600000002</v>
      </c>
      <c r="F498" s="189">
        <f t="shared" si="11"/>
        <v>698.58175022143496</v>
      </c>
      <c r="G498" s="176"/>
    </row>
    <row r="499" spans="1:7" s="172" customFormat="1" ht="24.95" customHeight="1">
      <c r="A499" s="177" t="s">
        <v>1458</v>
      </c>
      <c r="B499" s="186" t="s">
        <v>1404</v>
      </c>
      <c r="C499" s="184" t="s">
        <v>1459</v>
      </c>
      <c r="D499" s="184" t="s">
        <v>356</v>
      </c>
      <c r="E499" s="185">
        <v>980.72348799999997</v>
      </c>
      <c r="F499" s="189">
        <f t="shared" si="11"/>
        <v>868.6656226749335</v>
      </c>
      <c r="G499" s="176"/>
    </row>
    <row r="500" spans="1:7" s="172" customFormat="1" ht="24.95" customHeight="1">
      <c r="A500" s="177" t="s">
        <v>1460</v>
      </c>
      <c r="B500" s="186" t="s">
        <v>1404</v>
      </c>
      <c r="C500" s="184" t="s">
        <v>1461</v>
      </c>
      <c r="D500" s="184" t="s">
        <v>356</v>
      </c>
      <c r="E500" s="185">
        <v>24.307872</v>
      </c>
      <c r="F500" s="189">
        <f t="shared" si="11"/>
        <v>21.530444641275466</v>
      </c>
      <c r="G500" s="176"/>
    </row>
    <row r="501" spans="1:7" s="172" customFormat="1" ht="24.95" customHeight="1">
      <c r="A501" s="177" t="s">
        <v>1462</v>
      </c>
      <c r="B501" s="186" t="s">
        <v>1404</v>
      </c>
      <c r="C501" s="184" t="s">
        <v>1463</v>
      </c>
      <c r="D501" s="184" t="s">
        <v>356</v>
      </c>
      <c r="E501" s="185">
        <v>33.140928000000002</v>
      </c>
      <c r="F501" s="189">
        <f t="shared" si="11"/>
        <v>29.354232063773253</v>
      </c>
      <c r="G501" s="176"/>
    </row>
    <row r="502" spans="1:7" s="172" customFormat="1" ht="24.95" customHeight="1">
      <c r="A502" s="177" t="s">
        <v>1464</v>
      </c>
      <c r="B502" s="186" t="s">
        <v>1404</v>
      </c>
      <c r="C502" s="184" t="s">
        <v>1465</v>
      </c>
      <c r="D502" s="184" t="s">
        <v>356</v>
      </c>
      <c r="E502" s="185">
        <v>45.609983999999997</v>
      </c>
      <c r="F502" s="189">
        <f t="shared" si="11"/>
        <v>40.398568644818418</v>
      </c>
      <c r="G502" s="176"/>
    </row>
    <row r="503" spans="1:7" s="172" customFormat="1" ht="24.95" customHeight="1">
      <c r="A503" s="177" t="s">
        <v>1466</v>
      </c>
      <c r="B503" s="186" t="s">
        <v>1404</v>
      </c>
      <c r="C503" s="184" t="s">
        <v>1467</v>
      </c>
      <c r="D503" s="184" t="s">
        <v>356</v>
      </c>
      <c r="E503" s="185">
        <v>66.815135999999995</v>
      </c>
      <c r="F503" s="189">
        <f t="shared" si="11"/>
        <v>59.180811337466778</v>
      </c>
      <c r="G503" s="176"/>
    </row>
    <row r="504" spans="1:7" s="172" customFormat="1" ht="24.95" customHeight="1">
      <c r="A504" s="177" t="s">
        <v>1468</v>
      </c>
      <c r="B504" s="186" t="s">
        <v>1404</v>
      </c>
      <c r="C504" s="184" t="s">
        <v>1469</v>
      </c>
      <c r="D504" s="184" t="s">
        <v>356</v>
      </c>
      <c r="E504" s="185">
        <v>97.483583999999993</v>
      </c>
      <c r="F504" s="189">
        <f t="shared" si="11"/>
        <v>86.345069973427812</v>
      </c>
      <c r="G504" s="176"/>
    </row>
    <row r="505" spans="1:7" s="172" customFormat="1" ht="24.95" customHeight="1">
      <c r="A505" s="177" t="s">
        <v>1470</v>
      </c>
      <c r="B505" s="186" t="s">
        <v>1404</v>
      </c>
      <c r="C505" s="184" t="s">
        <v>1471</v>
      </c>
      <c r="D505" s="184" t="s">
        <v>356</v>
      </c>
      <c r="E505" s="185">
        <v>142.31788800000001</v>
      </c>
      <c r="F505" s="189">
        <f t="shared" si="11"/>
        <v>126.05658813108947</v>
      </c>
      <c r="G505" s="176"/>
    </row>
    <row r="506" spans="1:7" s="172" customFormat="1" ht="26.25" customHeight="1">
      <c r="A506" s="177" t="s">
        <v>1472</v>
      </c>
      <c r="B506" s="186" t="s">
        <v>1404</v>
      </c>
      <c r="C506" s="184" t="s">
        <v>1473</v>
      </c>
      <c r="D506" s="184" t="s">
        <v>356</v>
      </c>
      <c r="E506" s="185">
        <v>183.535584</v>
      </c>
      <c r="F506" s="189">
        <f t="shared" si="11"/>
        <v>162.56473339238264</v>
      </c>
      <c r="G506" s="176"/>
    </row>
    <row r="507" spans="1:7" s="172" customFormat="1" ht="24.95" customHeight="1">
      <c r="A507" s="177" t="s">
        <v>1474</v>
      </c>
      <c r="B507" s="186" t="s">
        <v>1404</v>
      </c>
      <c r="C507" s="184" t="s">
        <v>1475</v>
      </c>
      <c r="D507" s="184" t="s">
        <v>356</v>
      </c>
      <c r="E507" s="185">
        <v>237.881664</v>
      </c>
      <c r="F507" s="189">
        <f t="shared" si="11"/>
        <v>210.70120814880426</v>
      </c>
      <c r="G507" s="176"/>
    </row>
    <row r="508" spans="1:7" s="172" customFormat="1" ht="24.95" customHeight="1">
      <c r="A508" s="177" t="s">
        <v>1476</v>
      </c>
      <c r="B508" s="186" t="s">
        <v>1404</v>
      </c>
      <c r="C508" s="184" t="s">
        <v>1477</v>
      </c>
      <c r="D508" s="184" t="s">
        <v>356</v>
      </c>
      <c r="E508" s="185">
        <v>333.61027200000001</v>
      </c>
      <c r="F508" s="189">
        <f t="shared" si="11"/>
        <v>295.49182639503988</v>
      </c>
      <c r="G508" s="176"/>
    </row>
    <row r="509" spans="1:7" s="172" customFormat="1" ht="24.95" customHeight="1">
      <c r="A509" s="177" t="s">
        <v>1478</v>
      </c>
      <c r="B509" s="186" t="s">
        <v>1404</v>
      </c>
      <c r="C509" s="184" t="s">
        <v>1479</v>
      </c>
      <c r="D509" s="184" t="s">
        <v>356</v>
      </c>
      <c r="E509" s="185">
        <v>441.32313599999998</v>
      </c>
      <c r="F509" s="189">
        <f t="shared" si="11"/>
        <v>390.89737466784766</v>
      </c>
      <c r="G509" s="176"/>
    </row>
    <row r="510" spans="1:7" s="172" customFormat="1" ht="24.95" customHeight="1">
      <c r="A510" s="177" t="s">
        <v>1480</v>
      </c>
      <c r="B510" s="186" t="s">
        <v>1404</v>
      </c>
      <c r="C510" s="184" t="s">
        <v>1481</v>
      </c>
      <c r="D510" s="184" t="s">
        <v>356</v>
      </c>
      <c r="E510" s="185">
        <v>573.76080000000002</v>
      </c>
      <c r="F510" s="189">
        <f t="shared" si="11"/>
        <v>508.20265721877769</v>
      </c>
      <c r="G510" s="176"/>
    </row>
    <row r="511" spans="1:7" s="172" customFormat="1" ht="24.95" customHeight="1">
      <c r="A511" s="177" t="s">
        <v>1482</v>
      </c>
      <c r="B511" s="186" t="s">
        <v>1404</v>
      </c>
      <c r="C511" s="184" t="s">
        <v>1483</v>
      </c>
      <c r="D511" s="184" t="s">
        <v>356</v>
      </c>
      <c r="E511" s="185">
        <v>676.809888</v>
      </c>
      <c r="F511" s="189">
        <f t="shared" si="11"/>
        <v>599.47731443755538</v>
      </c>
      <c r="G511" s="176"/>
    </row>
    <row r="512" spans="1:7" s="172" customFormat="1" ht="24.95" customHeight="1">
      <c r="A512" s="177" t="s">
        <v>1484</v>
      </c>
      <c r="B512" s="186" t="s">
        <v>1404</v>
      </c>
      <c r="C512" s="184" t="s">
        <v>1485</v>
      </c>
      <c r="D512" s="184" t="s">
        <v>356</v>
      </c>
      <c r="E512" s="185">
        <v>852.86985600000003</v>
      </c>
      <c r="F512" s="189">
        <f t="shared" si="11"/>
        <v>755.42059875996461</v>
      </c>
      <c r="G512" s="176"/>
    </row>
    <row r="513" spans="1:7" s="172" customFormat="1" ht="24.95" customHeight="1">
      <c r="A513" s="177" t="s">
        <v>1486</v>
      </c>
      <c r="B513" s="186" t="s">
        <v>1404</v>
      </c>
      <c r="C513" s="184" t="s">
        <v>1487</v>
      </c>
      <c r="D513" s="184" t="s">
        <v>356</v>
      </c>
      <c r="E513" s="185">
        <v>1106.11968</v>
      </c>
      <c r="F513" s="189">
        <f t="shared" si="11"/>
        <v>979.73399468556249</v>
      </c>
      <c r="G513" s="176"/>
    </row>
    <row r="514" spans="1:7" s="172" customFormat="1" ht="24.95" customHeight="1">
      <c r="A514" s="177" t="s">
        <v>1488</v>
      </c>
      <c r="B514" s="186" t="s">
        <v>1404</v>
      </c>
      <c r="C514" s="184" t="s">
        <v>1489</v>
      </c>
      <c r="D514" s="184" t="s">
        <v>356</v>
      </c>
      <c r="E514" s="185">
        <v>24.578721999999999</v>
      </c>
      <c r="F514" s="189">
        <f t="shared" ref="F514:F527" si="12">E514/1.129</f>
        <v>21.770347209920281</v>
      </c>
      <c r="G514" s="176"/>
    </row>
    <row r="515" spans="1:7" s="172" customFormat="1" ht="24.95" customHeight="1">
      <c r="A515" s="177" t="s">
        <v>1490</v>
      </c>
      <c r="B515" s="186" t="s">
        <v>1404</v>
      </c>
      <c r="C515" s="184" t="s">
        <v>1491</v>
      </c>
      <c r="D515" s="184" t="s">
        <v>356</v>
      </c>
      <c r="E515" s="185">
        <v>33.495370000000001</v>
      </c>
      <c r="F515" s="189">
        <f t="shared" si="12"/>
        <v>29.668175376439329</v>
      </c>
      <c r="G515" s="176"/>
    </row>
    <row r="516" spans="1:7" s="172" customFormat="1" ht="24.95" customHeight="1">
      <c r="A516" s="177" t="s">
        <v>1492</v>
      </c>
      <c r="B516" s="186" t="s">
        <v>1404</v>
      </c>
      <c r="C516" s="184" t="s">
        <v>1493</v>
      </c>
      <c r="D516" s="184" t="s">
        <v>356</v>
      </c>
      <c r="E516" s="185">
        <v>46.095776999999998</v>
      </c>
      <c r="F516" s="189">
        <f t="shared" si="12"/>
        <v>40.828854738706816</v>
      </c>
      <c r="G516" s="176"/>
    </row>
    <row r="517" spans="1:7" s="172" customFormat="1" ht="24.95" customHeight="1">
      <c r="A517" s="177" t="s">
        <v>1492</v>
      </c>
      <c r="B517" s="186" t="s">
        <v>1404</v>
      </c>
      <c r="C517" s="184" t="s">
        <v>1494</v>
      </c>
      <c r="D517" s="184" t="s">
        <v>356</v>
      </c>
      <c r="E517" s="185">
        <v>67.539643999999996</v>
      </c>
      <c r="F517" s="189">
        <f t="shared" si="12"/>
        <v>59.822536758193088</v>
      </c>
      <c r="G517" s="176"/>
    </row>
    <row r="518" spans="1:7" s="172" customFormat="1" ht="24.95" customHeight="1">
      <c r="A518" s="177" t="s">
        <v>1495</v>
      </c>
      <c r="B518" s="186" t="s">
        <v>1404</v>
      </c>
      <c r="C518" s="184" t="s">
        <v>1496</v>
      </c>
      <c r="D518" s="184" t="s">
        <v>356</v>
      </c>
      <c r="E518" s="185">
        <v>98.534448999999995</v>
      </c>
      <c r="F518" s="189">
        <f t="shared" si="12"/>
        <v>87.275862710363143</v>
      </c>
      <c r="G518" s="176"/>
    </row>
    <row r="519" spans="1:7" s="172" customFormat="1" ht="24.95" customHeight="1">
      <c r="A519" s="177" t="s">
        <v>1497</v>
      </c>
      <c r="B519" s="186" t="s">
        <v>1404</v>
      </c>
      <c r="C519" s="184" t="s">
        <v>1498</v>
      </c>
      <c r="D519" s="184" t="s">
        <v>356</v>
      </c>
      <c r="E519" s="185">
        <v>143.83736400000001</v>
      </c>
      <c r="F519" s="189">
        <f t="shared" si="12"/>
        <v>127.40244818423385</v>
      </c>
      <c r="G519" s="176"/>
    </row>
    <row r="520" spans="1:7" s="172" customFormat="1" ht="24.95" customHeight="1">
      <c r="A520" s="177" t="s">
        <v>1499</v>
      </c>
      <c r="B520" s="186" t="s">
        <v>1404</v>
      </c>
      <c r="C520" s="184" t="s">
        <v>1500</v>
      </c>
      <c r="D520" s="184" t="s">
        <v>356</v>
      </c>
      <c r="E520" s="185">
        <v>196.14155500000001</v>
      </c>
      <c r="F520" s="189">
        <f t="shared" si="12"/>
        <v>173.73034100974314</v>
      </c>
      <c r="G520" s="176"/>
    </row>
    <row r="521" spans="1:7" s="172" customFormat="1" ht="24.95" customHeight="1">
      <c r="A521" s="177" t="s">
        <v>1501</v>
      </c>
      <c r="B521" s="186" t="s">
        <v>1404</v>
      </c>
      <c r="C521" s="184" t="s">
        <v>1502</v>
      </c>
      <c r="D521" s="184" t="s">
        <v>356</v>
      </c>
      <c r="E521" s="185">
        <v>247.17716200000001</v>
      </c>
      <c r="F521" s="189">
        <f t="shared" si="12"/>
        <v>218.93459875996459</v>
      </c>
      <c r="G521" s="176"/>
    </row>
    <row r="522" spans="1:7" s="172" customFormat="1" ht="24.95" customHeight="1">
      <c r="A522" s="177" t="s">
        <v>1503</v>
      </c>
      <c r="B522" s="186" t="s">
        <v>1404</v>
      </c>
      <c r="C522" s="184" t="s">
        <v>1504</v>
      </c>
      <c r="D522" s="184" t="s">
        <v>356</v>
      </c>
      <c r="E522" s="185">
        <v>355.82476600000001</v>
      </c>
      <c r="F522" s="189">
        <f t="shared" si="12"/>
        <v>315.16808325952172</v>
      </c>
      <c r="G522" s="176"/>
    </row>
    <row r="523" spans="1:7" s="172" customFormat="1" ht="24.95" customHeight="1">
      <c r="A523" s="177" t="s">
        <v>1505</v>
      </c>
      <c r="B523" s="186" t="s">
        <v>1404</v>
      </c>
      <c r="C523" s="184" t="s">
        <v>1506</v>
      </c>
      <c r="D523" s="184" t="s">
        <v>356</v>
      </c>
      <c r="E523" s="185">
        <v>465.23435799999999</v>
      </c>
      <c r="F523" s="189">
        <f t="shared" si="12"/>
        <v>412.07649069973428</v>
      </c>
      <c r="G523" s="176"/>
    </row>
    <row r="524" spans="1:7" s="172" customFormat="1" ht="24.95" customHeight="1">
      <c r="A524" s="177" t="s">
        <v>1507</v>
      </c>
      <c r="B524" s="186" t="s">
        <v>1404</v>
      </c>
      <c r="C524" s="184" t="s">
        <v>1508</v>
      </c>
      <c r="D524" s="184" t="s">
        <v>356</v>
      </c>
      <c r="E524" s="185">
        <v>602.25749399999995</v>
      </c>
      <c r="F524" s="189">
        <f t="shared" si="12"/>
        <v>533.44330735163862</v>
      </c>
      <c r="G524" s="176"/>
    </row>
    <row r="525" spans="1:7" s="172" customFormat="1" ht="24.95" customHeight="1">
      <c r="A525" s="177" t="s">
        <v>1509</v>
      </c>
      <c r="B525" s="186" t="s">
        <v>1404</v>
      </c>
      <c r="C525" s="184" t="s">
        <v>1510</v>
      </c>
      <c r="D525" s="184" t="s">
        <v>356</v>
      </c>
      <c r="E525" s="185">
        <v>731.39252599999998</v>
      </c>
      <c r="F525" s="189">
        <f t="shared" si="12"/>
        <v>647.82331798051371</v>
      </c>
      <c r="G525" s="176"/>
    </row>
    <row r="526" spans="1:7" s="172" customFormat="1" ht="24.95" customHeight="1">
      <c r="A526" s="177" t="s">
        <v>1511</v>
      </c>
      <c r="B526" s="186" t="s">
        <v>1404</v>
      </c>
      <c r="C526" s="184" t="s">
        <v>1512</v>
      </c>
      <c r="D526" s="184" t="s">
        <v>356</v>
      </c>
      <c r="E526" s="185">
        <v>898.54192799999998</v>
      </c>
      <c r="F526" s="189">
        <f t="shared" si="12"/>
        <v>795.8741612046058</v>
      </c>
      <c r="G526" s="176"/>
    </row>
    <row r="527" spans="1:7" s="172" customFormat="1" ht="24.95" customHeight="1">
      <c r="A527" s="177" t="s">
        <v>1513</v>
      </c>
      <c r="B527" s="186" t="s">
        <v>1404</v>
      </c>
      <c r="C527" s="184" t="s">
        <v>1514</v>
      </c>
      <c r="D527" s="184" t="s">
        <v>356</v>
      </c>
      <c r="E527" s="185">
        <v>1167.4283459999999</v>
      </c>
      <c r="F527" s="189">
        <f t="shared" si="12"/>
        <v>1034.0375075287864</v>
      </c>
      <c r="G527" s="176"/>
    </row>
    <row r="528" spans="1:7" s="172" customFormat="1" ht="24.95" customHeight="1">
      <c r="A528" s="177" t="s">
        <v>1513</v>
      </c>
      <c r="B528" s="186" t="s">
        <v>1515</v>
      </c>
      <c r="C528" s="184" t="s">
        <v>1516</v>
      </c>
      <c r="D528" s="184" t="s">
        <v>356</v>
      </c>
      <c r="E528" s="185">
        <v>23.617773</v>
      </c>
      <c r="F528" s="189">
        <f t="shared" si="11"/>
        <v>20.919196634189547</v>
      </c>
      <c r="G528" s="176"/>
    </row>
    <row r="529" spans="1:7" s="172" customFormat="1" ht="24.95" customHeight="1">
      <c r="A529" s="177" t="s">
        <v>1517</v>
      </c>
      <c r="B529" s="186" t="s">
        <v>1515</v>
      </c>
      <c r="C529" s="184" t="s">
        <v>1518</v>
      </c>
      <c r="D529" s="184" t="s">
        <v>356</v>
      </c>
      <c r="E529" s="185">
        <v>30.891096999999998</v>
      </c>
      <c r="F529" s="189">
        <f t="shared" si="11"/>
        <v>27.361467670504869</v>
      </c>
      <c r="G529" s="176"/>
    </row>
    <row r="530" spans="1:7" s="172" customFormat="1" ht="24.95" customHeight="1">
      <c r="A530" s="177" t="s">
        <v>1519</v>
      </c>
      <c r="B530" s="186" t="s">
        <v>1515</v>
      </c>
      <c r="C530" s="184" t="s">
        <v>1520</v>
      </c>
      <c r="D530" s="184" t="s">
        <v>356</v>
      </c>
      <c r="E530" s="185">
        <v>40.942259</v>
      </c>
      <c r="F530" s="189">
        <f t="shared" si="11"/>
        <v>36.264179805137289</v>
      </c>
      <c r="G530" s="176"/>
    </row>
    <row r="531" spans="1:7" s="172" customFormat="1" ht="24.95" customHeight="1">
      <c r="A531" s="177" t="s">
        <v>1521</v>
      </c>
      <c r="B531" s="186" t="s">
        <v>1515</v>
      </c>
      <c r="C531" s="184" t="s">
        <v>1522</v>
      </c>
      <c r="D531" s="184" t="s">
        <v>356</v>
      </c>
      <c r="E531" s="185">
        <v>58.940190999999999</v>
      </c>
      <c r="F531" s="189">
        <f t="shared" si="11"/>
        <v>52.205660761736048</v>
      </c>
      <c r="G531" s="176"/>
    </row>
    <row r="532" spans="1:7" s="172" customFormat="1" ht="24.95" customHeight="1">
      <c r="A532" s="177" t="s">
        <v>1523</v>
      </c>
      <c r="B532" s="186" t="s">
        <v>1515</v>
      </c>
      <c r="C532" s="184" t="s">
        <v>1524</v>
      </c>
      <c r="D532" s="184" t="s">
        <v>356</v>
      </c>
      <c r="E532" s="185">
        <v>81.615296000000001</v>
      </c>
      <c r="F532" s="189">
        <f t="shared" si="11"/>
        <v>72.289899025686452</v>
      </c>
      <c r="G532" s="176"/>
    </row>
    <row r="533" spans="1:7" s="172" customFormat="1" ht="24.95" customHeight="1">
      <c r="A533" s="177" t="s">
        <v>1525</v>
      </c>
      <c r="B533" s="186" t="s">
        <v>1515</v>
      </c>
      <c r="C533" s="184" t="s">
        <v>1526</v>
      </c>
      <c r="D533" s="184" t="s">
        <v>356</v>
      </c>
      <c r="E533" s="185">
        <v>118.172915</v>
      </c>
      <c r="F533" s="189">
        <f t="shared" si="11"/>
        <v>104.6704295837024</v>
      </c>
      <c r="G533" s="176"/>
    </row>
    <row r="534" spans="1:7" s="172" customFormat="1" ht="24.95" customHeight="1">
      <c r="A534" s="177" t="s">
        <v>1527</v>
      </c>
      <c r="B534" s="186" t="s">
        <v>1515</v>
      </c>
      <c r="C534" s="184" t="s">
        <v>1528</v>
      </c>
      <c r="D534" s="184" t="s">
        <v>356</v>
      </c>
      <c r="E534" s="185">
        <v>148.514152</v>
      </c>
      <c r="F534" s="189">
        <f t="shared" si="11"/>
        <v>131.54486448184232</v>
      </c>
      <c r="G534" s="176"/>
    </row>
    <row r="535" spans="1:7" s="172" customFormat="1" ht="24.95" customHeight="1">
      <c r="A535" s="177" t="s">
        <v>1529</v>
      </c>
      <c r="B535" s="186" t="s">
        <v>1515</v>
      </c>
      <c r="C535" s="184" t="s">
        <v>1530</v>
      </c>
      <c r="D535" s="184" t="s">
        <v>356</v>
      </c>
      <c r="E535" s="185">
        <v>191.69153600000001</v>
      </c>
      <c r="F535" s="189">
        <f t="shared" si="11"/>
        <v>169.78878299379983</v>
      </c>
      <c r="G535" s="176"/>
    </row>
    <row r="536" spans="1:7" s="172" customFormat="1" ht="24.95" customHeight="1">
      <c r="A536" s="177" t="s">
        <v>1531</v>
      </c>
      <c r="B536" s="186" t="s">
        <v>1515</v>
      </c>
      <c r="C536" s="184" t="s">
        <v>1532</v>
      </c>
      <c r="D536" s="184" t="s">
        <v>356</v>
      </c>
      <c r="E536" s="185">
        <v>265.80922700000002</v>
      </c>
      <c r="F536" s="189">
        <f t="shared" ref="F536:F659" si="13">E536/1.129</f>
        <v>235.43775642161205</v>
      </c>
      <c r="G536" s="176"/>
    </row>
    <row r="537" spans="1:7" s="172" customFormat="1" ht="24.95" customHeight="1">
      <c r="A537" s="177" t="s">
        <v>1533</v>
      </c>
      <c r="B537" s="186" t="s">
        <v>1515</v>
      </c>
      <c r="C537" s="184" t="s">
        <v>1534</v>
      </c>
      <c r="D537" s="184" t="s">
        <v>356</v>
      </c>
      <c r="E537" s="185">
        <v>349.51214399999998</v>
      </c>
      <c r="F537" s="189">
        <f t="shared" si="13"/>
        <v>309.57674402125775</v>
      </c>
      <c r="G537" s="176"/>
    </row>
    <row r="538" spans="1:7" s="172" customFormat="1" ht="24.95" customHeight="1">
      <c r="A538" s="177" t="s">
        <v>1535</v>
      </c>
      <c r="B538" s="186" t="s">
        <v>1515</v>
      </c>
      <c r="C538" s="184" t="s">
        <v>1536</v>
      </c>
      <c r="D538" s="184" t="s">
        <v>356</v>
      </c>
      <c r="E538" s="185">
        <v>443.79825</v>
      </c>
      <c r="F538" s="189">
        <f t="shared" si="13"/>
        <v>393.08968113374669</v>
      </c>
      <c r="G538" s="176"/>
    </row>
    <row r="539" spans="1:7" s="172" customFormat="1" ht="24.95" customHeight="1">
      <c r="A539" s="177" t="s">
        <v>1537</v>
      </c>
      <c r="B539" s="186" t="s">
        <v>1515</v>
      </c>
      <c r="C539" s="184" t="s">
        <v>1538</v>
      </c>
      <c r="D539" s="184" t="s">
        <v>356</v>
      </c>
      <c r="E539" s="185">
        <v>518.69897100000003</v>
      </c>
      <c r="F539" s="189">
        <f t="shared" si="13"/>
        <v>459.43221523472101</v>
      </c>
      <c r="G539" s="176"/>
    </row>
    <row r="540" spans="1:7" s="172" customFormat="1" ht="24.95" customHeight="1">
      <c r="A540" s="177" t="s">
        <v>1539</v>
      </c>
      <c r="B540" s="186" t="s">
        <v>1515</v>
      </c>
      <c r="C540" s="184" t="s">
        <v>1540</v>
      </c>
      <c r="D540" s="184" t="s">
        <v>356</v>
      </c>
      <c r="E540" s="185">
        <v>653.79130399999997</v>
      </c>
      <c r="F540" s="189">
        <f t="shared" si="13"/>
        <v>579.0888432240921</v>
      </c>
      <c r="G540" s="176"/>
    </row>
    <row r="541" spans="1:7" s="172" customFormat="1" ht="24.95" customHeight="1">
      <c r="A541" s="177" t="s">
        <v>1541</v>
      </c>
      <c r="B541" s="186" t="s">
        <v>1515</v>
      </c>
      <c r="C541" s="184" t="s">
        <v>1542</v>
      </c>
      <c r="D541" s="184" t="s">
        <v>356</v>
      </c>
      <c r="E541" s="185">
        <v>844.39519800000005</v>
      </c>
      <c r="F541" s="189">
        <f t="shared" si="13"/>
        <v>747.91425863596112</v>
      </c>
      <c r="G541" s="176"/>
    </row>
    <row r="542" spans="1:7" s="172" customFormat="1" ht="24.95" customHeight="1">
      <c r="A542" s="177" t="s">
        <v>1543</v>
      </c>
      <c r="B542" s="186" t="s">
        <v>1515</v>
      </c>
      <c r="C542" s="184" t="s">
        <v>1544</v>
      </c>
      <c r="D542" s="184" t="s">
        <v>356</v>
      </c>
      <c r="E542" s="185">
        <v>28.158632999999998</v>
      </c>
      <c r="F542" s="189">
        <f t="shared" si="13"/>
        <v>24.941216120460584</v>
      </c>
      <c r="G542" s="176"/>
    </row>
    <row r="543" spans="1:7" s="172" customFormat="1" ht="24.95" customHeight="1">
      <c r="A543" s="177" t="s">
        <v>1545</v>
      </c>
      <c r="B543" s="186" t="s">
        <v>1515</v>
      </c>
      <c r="C543" s="184" t="s">
        <v>1546</v>
      </c>
      <c r="D543" s="184" t="s">
        <v>356</v>
      </c>
      <c r="E543" s="185">
        <v>36.759191000000001</v>
      </c>
      <c r="F543" s="189">
        <f t="shared" si="13"/>
        <v>32.559070859167406</v>
      </c>
      <c r="G543" s="176"/>
    </row>
    <row r="544" spans="1:7" s="172" customFormat="1" ht="24.95" customHeight="1">
      <c r="A544" s="177" t="s">
        <v>1547</v>
      </c>
      <c r="B544" s="186" t="s">
        <v>1515</v>
      </c>
      <c r="C544" s="184" t="s">
        <v>1548</v>
      </c>
      <c r="D544" s="184" t="s">
        <v>356</v>
      </c>
      <c r="E544" s="185">
        <v>48.66583</v>
      </c>
      <c r="F544" s="189">
        <f t="shared" si="13"/>
        <v>43.105252435783882</v>
      </c>
      <c r="G544" s="176"/>
    </row>
    <row r="545" spans="1:7" s="172" customFormat="1" ht="24.95" customHeight="1">
      <c r="A545" s="177" t="s">
        <v>1549</v>
      </c>
      <c r="B545" s="186" t="s">
        <v>1515</v>
      </c>
      <c r="C545" s="184" t="s">
        <v>1550</v>
      </c>
      <c r="D545" s="184" t="s">
        <v>356</v>
      </c>
      <c r="E545" s="185">
        <v>68.676109999999994</v>
      </c>
      <c r="F545" s="189">
        <f t="shared" si="13"/>
        <v>60.829149689991141</v>
      </c>
      <c r="G545" s="176"/>
    </row>
    <row r="546" spans="1:7" s="172" customFormat="1" ht="24.95" customHeight="1">
      <c r="A546" s="177" t="s">
        <v>1551</v>
      </c>
      <c r="B546" s="186" t="s">
        <v>1515</v>
      </c>
      <c r="C546" s="184" t="s">
        <v>1552</v>
      </c>
      <c r="D546" s="184" t="s">
        <v>356</v>
      </c>
      <c r="E546" s="185">
        <v>96.439156999999994</v>
      </c>
      <c r="F546" s="189">
        <f t="shared" si="13"/>
        <v>85.419979627989363</v>
      </c>
      <c r="G546" s="176"/>
    </row>
    <row r="547" spans="1:7" s="172" customFormat="1" ht="24.95" customHeight="1">
      <c r="A547" s="177" t="s">
        <v>1553</v>
      </c>
      <c r="B547" s="186" t="s">
        <v>1515</v>
      </c>
      <c r="C547" s="184" t="s">
        <v>1554</v>
      </c>
      <c r="D547" s="184" t="s">
        <v>356</v>
      </c>
      <c r="E547" s="185">
        <v>138.46320700000001</v>
      </c>
      <c r="F547" s="189">
        <f t="shared" si="13"/>
        <v>122.64234455270152</v>
      </c>
      <c r="G547" s="176"/>
    </row>
    <row r="548" spans="1:7" s="172" customFormat="1" ht="24.95" customHeight="1">
      <c r="A548" s="177" t="s">
        <v>1555</v>
      </c>
      <c r="B548" s="186" t="s">
        <v>1515</v>
      </c>
      <c r="C548" s="184" t="s">
        <v>1556</v>
      </c>
      <c r="D548" s="184" t="s">
        <v>356</v>
      </c>
      <c r="E548" s="185">
        <v>170.05432999999999</v>
      </c>
      <c r="F548" s="189">
        <f t="shared" si="13"/>
        <v>150.62385296722763</v>
      </c>
      <c r="G548" s="176"/>
    </row>
    <row r="549" spans="1:7" s="172" customFormat="1" ht="24.95" customHeight="1">
      <c r="A549" s="177" t="s">
        <v>1557</v>
      </c>
      <c r="B549" s="186" t="s">
        <v>1515</v>
      </c>
      <c r="C549" s="184" t="s">
        <v>1558</v>
      </c>
      <c r="D549" s="184" t="s">
        <v>356</v>
      </c>
      <c r="E549" s="185">
        <v>220.37862899999999</v>
      </c>
      <c r="F549" s="189">
        <f t="shared" si="13"/>
        <v>195.19807705934454</v>
      </c>
      <c r="G549" s="176"/>
    </row>
    <row r="550" spans="1:7" s="172" customFormat="1" ht="24.95" customHeight="1">
      <c r="A550" s="177" t="s">
        <v>1559</v>
      </c>
      <c r="B550" s="186" t="s">
        <v>1515</v>
      </c>
      <c r="C550" s="184" t="s">
        <v>1560</v>
      </c>
      <c r="D550" s="184" t="s">
        <v>356</v>
      </c>
      <c r="E550" s="185">
        <v>303.935856</v>
      </c>
      <c r="F550" s="189">
        <f t="shared" si="13"/>
        <v>269.2080212577502</v>
      </c>
      <c r="G550" s="176"/>
    </row>
    <row r="551" spans="1:7" s="172" customFormat="1" ht="24.95" customHeight="1">
      <c r="A551" s="177" t="s">
        <v>1561</v>
      </c>
      <c r="B551" s="186" t="s">
        <v>1515</v>
      </c>
      <c r="C551" s="184" t="s">
        <v>1562</v>
      </c>
      <c r="D551" s="184" t="s">
        <v>356</v>
      </c>
      <c r="E551" s="185">
        <v>398.81793199999998</v>
      </c>
      <c r="F551" s="189">
        <f t="shared" si="13"/>
        <v>353.24883259521698</v>
      </c>
      <c r="G551" s="176"/>
    </row>
    <row r="552" spans="1:7" s="172" customFormat="1" ht="24.95" customHeight="1">
      <c r="A552" s="177" t="s">
        <v>1563</v>
      </c>
      <c r="B552" s="186" t="s">
        <v>1515</v>
      </c>
      <c r="C552" s="184" t="s">
        <v>1564</v>
      </c>
      <c r="D552" s="184" t="s">
        <v>356</v>
      </c>
      <c r="E552" s="185">
        <v>514.00053600000001</v>
      </c>
      <c r="F552" s="189">
        <f t="shared" si="13"/>
        <v>455.27062533215235</v>
      </c>
      <c r="G552" s="176"/>
    </row>
    <row r="553" spans="1:7" s="172" customFormat="1" ht="24.95" customHeight="1">
      <c r="A553" s="177" t="s">
        <v>1565</v>
      </c>
      <c r="B553" s="186" t="s">
        <v>1515</v>
      </c>
      <c r="C553" s="184" t="s">
        <v>1566</v>
      </c>
      <c r="D553" s="184" t="s">
        <v>356</v>
      </c>
      <c r="E553" s="185">
        <v>588.171874</v>
      </c>
      <c r="F553" s="189">
        <f t="shared" si="13"/>
        <v>520.96711603188658</v>
      </c>
      <c r="G553" s="176"/>
    </row>
    <row r="554" spans="1:7" s="172" customFormat="1" ht="24.95" customHeight="1">
      <c r="A554" s="177" t="s">
        <v>1567</v>
      </c>
      <c r="B554" s="186" t="s">
        <v>1515</v>
      </c>
      <c r="C554" s="184" t="s">
        <v>1568</v>
      </c>
      <c r="D554" s="184" t="s">
        <v>356</v>
      </c>
      <c r="E554" s="185">
        <v>747.92713700000002</v>
      </c>
      <c r="F554" s="189">
        <f t="shared" si="13"/>
        <v>662.46867759078827</v>
      </c>
      <c r="G554" s="176"/>
    </row>
    <row r="555" spans="1:7" s="172" customFormat="1" ht="24.95" customHeight="1">
      <c r="A555" s="177" t="s">
        <v>1569</v>
      </c>
      <c r="B555" s="186" t="s">
        <v>1515</v>
      </c>
      <c r="C555" s="184" t="s">
        <v>1570</v>
      </c>
      <c r="D555" s="184" t="s">
        <v>356</v>
      </c>
      <c r="E555" s="185">
        <v>961.85753399999999</v>
      </c>
      <c r="F555" s="189">
        <f t="shared" si="13"/>
        <v>851.95530026572192</v>
      </c>
      <c r="G555" s="176"/>
    </row>
    <row r="556" spans="1:7" s="172" customFormat="1" ht="24.95" customHeight="1">
      <c r="A556" s="177" t="s">
        <v>1571</v>
      </c>
      <c r="B556" s="186" t="s">
        <v>1515</v>
      </c>
      <c r="C556" s="186" t="s">
        <v>1572</v>
      </c>
      <c r="D556" s="186" t="s">
        <v>356</v>
      </c>
      <c r="E556" s="185">
        <v>29.476133999999998</v>
      </c>
      <c r="F556" s="189">
        <f t="shared" si="13"/>
        <v>26.108178919397695</v>
      </c>
      <c r="G556" s="176"/>
    </row>
    <row r="557" spans="1:7" s="172" customFormat="1" ht="24.95" customHeight="1">
      <c r="A557" s="177" t="s">
        <v>1573</v>
      </c>
      <c r="B557" s="186" t="s">
        <v>1515</v>
      </c>
      <c r="C557" s="186" t="s">
        <v>1574</v>
      </c>
      <c r="D557" s="186" t="s">
        <v>356</v>
      </c>
      <c r="E557" s="185">
        <v>38.738914999999999</v>
      </c>
      <c r="F557" s="189">
        <f t="shared" si="13"/>
        <v>34.312590788308235</v>
      </c>
      <c r="G557" s="176"/>
    </row>
    <row r="558" spans="1:7" s="172" customFormat="1" ht="24.95" customHeight="1">
      <c r="A558" s="177" t="s">
        <v>1575</v>
      </c>
      <c r="B558" s="186" t="s">
        <v>1515</v>
      </c>
      <c r="C558" s="186" t="s">
        <v>1576</v>
      </c>
      <c r="D558" s="186" t="s">
        <v>356</v>
      </c>
      <c r="E558" s="185">
        <v>51.542859</v>
      </c>
      <c r="F558" s="189">
        <f t="shared" si="13"/>
        <v>45.653550930026569</v>
      </c>
      <c r="G558" s="176"/>
    </row>
    <row r="559" spans="1:7" s="172" customFormat="1" ht="24.95" customHeight="1">
      <c r="A559" s="177" t="s">
        <v>1577</v>
      </c>
      <c r="B559" s="186" t="s">
        <v>1515</v>
      </c>
      <c r="C559" s="186" t="s">
        <v>1578</v>
      </c>
      <c r="D559" s="186" t="s">
        <v>356</v>
      </c>
      <c r="E559" s="185">
        <v>73.510574000000005</v>
      </c>
      <c r="F559" s="189">
        <f t="shared" si="13"/>
        <v>65.111225863596104</v>
      </c>
      <c r="G559" s="176"/>
    </row>
    <row r="560" spans="1:7" s="172" customFormat="1" ht="24.95" customHeight="1">
      <c r="A560" s="177" t="s">
        <v>1577</v>
      </c>
      <c r="B560" s="186" t="s">
        <v>1515</v>
      </c>
      <c r="C560" s="186" t="s">
        <v>1579</v>
      </c>
      <c r="D560" s="186" t="s">
        <v>356</v>
      </c>
      <c r="E560" s="185">
        <v>103.19062700000001</v>
      </c>
      <c r="F560" s="189">
        <f t="shared" si="13"/>
        <v>91.400023914968997</v>
      </c>
      <c r="G560" s="176"/>
    </row>
    <row r="561" spans="1:7" s="172" customFormat="1" ht="24.95" customHeight="1">
      <c r="A561" s="177" t="s">
        <v>1580</v>
      </c>
      <c r="B561" s="186" t="s">
        <v>1515</v>
      </c>
      <c r="C561" s="186" t="s">
        <v>1581</v>
      </c>
      <c r="D561" s="186" t="s">
        <v>356</v>
      </c>
      <c r="E561" s="185">
        <v>148.456053</v>
      </c>
      <c r="F561" s="189">
        <f t="shared" si="13"/>
        <v>131.49340389725421</v>
      </c>
      <c r="G561" s="176"/>
    </row>
    <row r="562" spans="1:7" s="172" customFormat="1" ht="24.95" customHeight="1">
      <c r="A562" s="177" t="s">
        <v>1582</v>
      </c>
      <c r="B562" s="186" t="s">
        <v>1515</v>
      </c>
      <c r="C562" s="186" t="s">
        <v>1583</v>
      </c>
      <c r="D562" s="186" t="s">
        <v>356</v>
      </c>
      <c r="E562" s="185">
        <v>189.97575499999999</v>
      </c>
      <c r="F562" s="189">
        <f t="shared" si="13"/>
        <v>168.26904782993799</v>
      </c>
      <c r="G562" s="176"/>
    </row>
    <row r="563" spans="1:7" s="172" customFormat="1" ht="24.95" customHeight="1">
      <c r="A563" s="177" t="s">
        <v>1584</v>
      </c>
      <c r="B563" s="186" t="s">
        <v>1515</v>
      </c>
      <c r="C563" s="186" t="s">
        <v>1585</v>
      </c>
      <c r="D563" s="186" t="s">
        <v>356</v>
      </c>
      <c r="E563" s="185">
        <v>243.03426999999999</v>
      </c>
      <c r="F563" s="189">
        <f t="shared" si="13"/>
        <v>215.26507528786536</v>
      </c>
      <c r="G563" s="176"/>
    </row>
    <row r="564" spans="1:7" s="172" customFormat="1" ht="24.95" customHeight="1">
      <c r="A564" s="177" t="s">
        <v>1586</v>
      </c>
      <c r="B564" s="186" t="s">
        <v>1515</v>
      </c>
      <c r="C564" s="186" t="s">
        <v>1587</v>
      </c>
      <c r="D564" s="186" t="s">
        <v>356</v>
      </c>
      <c r="E564" s="185">
        <v>338.53189700000001</v>
      </c>
      <c r="F564" s="189">
        <f t="shared" si="13"/>
        <v>299.85110451727195</v>
      </c>
      <c r="G564" s="176"/>
    </row>
    <row r="565" spans="1:7" s="172" customFormat="1" ht="24.95" customHeight="1">
      <c r="A565" s="177" t="s">
        <v>1588</v>
      </c>
      <c r="B565" s="186" t="s">
        <v>1515</v>
      </c>
      <c r="C565" s="186" t="s">
        <v>1589</v>
      </c>
      <c r="D565" s="186" t="s">
        <v>356</v>
      </c>
      <c r="E565" s="185">
        <v>445.12633699999998</v>
      </c>
      <c r="F565" s="189">
        <f t="shared" si="13"/>
        <v>394.26602037201059</v>
      </c>
      <c r="G565" s="176"/>
    </row>
    <row r="566" spans="1:7" s="172" customFormat="1" ht="24.95" customHeight="1">
      <c r="A566" s="177" t="s">
        <v>1590</v>
      </c>
      <c r="B566" s="186" t="s">
        <v>1515</v>
      </c>
      <c r="C566" s="186" t="s">
        <v>1591</v>
      </c>
      <c r="D566" s="186" t="s">
        <v>356</v>
      </c>
      <c r="E566" s="185">
        <v>564.06534699999997</v>
      </c>
      <c r="F566" s="189">
        <f t="shared" si="13"/>
        <v>499.6150106288751</v>
      </c>
      <c r="G566" s="176"/>
    </row>
    <row r="567" spans="1:7" s="172" customFormat="1" ht="24.95" customHeight="1">
      <c r="A567" s="177" t="s">
        <v>1592</v>
      </c>
      <c r="B567" s="186" t="s">
        <v>1515</v>
      </c>
      <c r="C567" s="186" t="s">
        <v>1593</v>
      </c>
      <c r="D567" s="186" t="s">
        <v>356</v>
      </c>
      <c r="E567" s="185">
        <v>663.86535700000002</v>
      </c>
      <c r="F567" s="189">
        <f t="shared" si="13"/>
        <v>588.0118308237378</v>
      </c>
      <c r="G567" s="176"/>
    </row>
    <row r="568" spans="1:7" s="172" customFormat="1" ht="24.95" customHeight="1">
      <c r="A568" s="177" t="s">
        <v>1594</v>
      </c>
      <c r="B568" s="186" t="s">
        <v>1515</v>
      </c>
      <c r="C568" s="186" t="s">
        <v>1595</v>
      </c>
      <c r="D568" s="186" t="s">
        <v>356</v>
      </c>
      <c r="E568" s="185">
        <v>834.34614399999998</v>
      </c>
      <c r="F568" s="189">
        <f t="shared" si="13"/>
        <v>739.01341364038967</v>
      </c>
      <c r="G568" s="176"/>
    </row>
    <row r="569" spans="1:7" s="172" customFormat="1" ht="24.95" customHeight="1">
      <c r="A569" s="177" t="s">
        <v>1596</v>
      </c>
      <c r="B569" s="186" t="s">
        <v>1515</v>
      </c>
      <c r="C569" s="186" t="s">
        <v>1597</v>
      </c>
      <c r="D569" s="186" t="s">
        <v>356</v>
      </c>
      <c r="E569" s="185">
        <v>1079.6592149999999</v>
      </c>
      <c r="F569" s="189">
        <f t="shared" si="13"/>
        <v>956.29691319751987</v>
      </c>
      <c r="G569" s="176"/>
    </row>
    <row r="570" spans="1:7" s="172" customFormat="1" ht="24.95" customHeight="1">
      <c r="A570" s="177" t="s">
        <v>1598</v>
      </c>
      <c r="B570" s="186" t="s">
        <v>1599</v>
      </c>
      <c r="C570" s="184" t="s">
        <v>1600</v>
      </c>
      <c r="D570" s="184" t="s">
        <v>356</v>
      </c>
      <c r="E570" s="185">
        <v>2.3369010000000001</v>
      </c>
      <c r="F570" s="189">
        <f t="shared" si="13"/>
        <v>2.0698857395925598</v>
      </c>
      <c r="G570" s="176"/>
    </row>
    <row r="571" spans="1:7" s="172" customFormat="1" ht="24.95" customHeight="1">
      <c r="A571" s="177" t="s">
        <v>1601</v>
      </c>
      <c r="B571" s="186" t="s">
        <v>1599</v>
      </c>
      <c r="C571" s="184" t="s">
        <v>1602</v>
      </c>
      <c r="D571" s="184" t="s">
        <v>356</v>
      </c>
      <c r="E571" s="185">
        <v>3.2244739999999998</v>
      </c>
      <c r="F571" s="189">
        <f t="shared" si="13"/>
        <v>2.8560442869796279</v>
      </c>
      <c r="G571" s="176"/>
    </row>
    <row r="572" spans="1:7" s="172" customFormat="1" ht="24.95" customHeight="1">
      <c r="A572" s="177" t="s">
        <v>1603</v>
      </c>
      <c r="B572" s="186" t="s">
        <v>1599</v>
      </c>
      <c r="C572" s="184" t="s">
        <v>1604</v>
      </c>
      <c r="D572" s="184" t="s">
        <v>356</v>
      </c>
      <c r="E572" s="185">
        <v>4.2131619999999996</v>
      </c>
      <c r="F572" s="189">
        <f t="shared" si="13"/>
        <v>3.7317643932683788</v>
      </c>
      <c r="G572" s="176"/>
    </row>
    <row r="573" spans="1:7" s="172" customFormat="1" ht="24.95" customHeight="1">
      <c r="A573" s="177" t="s">
        <v>1605</v>
      </c>
      <c r="B573" s="186" t="s">
        <v>1599</v>
      </c>
      <c r="C573" s="184" t="s">
        <v>1606</v>
      </c>
      <c r="D573" s="184" t="s">
        <v>356</v>
      </c>
      <c r="E573" s="185">
        <v>5.7748410000000003</v>
      </c>
      <c r="F573" s="189">
        <f t="shared" si="13"/>
        <v>5.115005314437556</v>
      </c>
      <c r="G573" s="176"/>
    </row>
    <row r="574" spans="1:7" s="172" customFormat="1" ht="24.95" customHeight="1">
      <c r="A574" s="177" t="s">
        <v>1607</v>
      </c>
      <c r="B574" s="186" t="s">
        <v>1599</v>
      </c>
      <c r="C574" s="184" t="s">
        <v>1608</v>
      </c>
      <c r="D574" s="184" t="s">
        <v>356</v>
      </c>
      <c r="E574" s="185">
        <v>9.0105500000000003</v>
      </c>
      <c r="F574" s="189">
        <f t="shared" si="13"/>
        <v>7.9810008857395927</v>
      </c>
      <c r="G574" s="176"/>
    </row>
    <row r="575" spans="1:7" s="172" customFormat="1" ht="24.95" customHeight="1">
      <c r="A575" s="177" t="s">
        <v>1609</v>
      </c>
      <c r="B575" s="186" t="s">
        <v>1599</v>
      </c>
      <c r="C575" s="184" t="s">
        <v>1610</v>
      </c>
      <c r="D575" s="184" t="s">
        <v>356</v>
      </c>
      <c r="E575" s="185">
        <v>8.5274409999999996</v>
      </c>
      <c r="F575" s="189">
        <f t="shared" si="13"/>
        <v>7.5530921169176262</v>
      </c>
      <c r="G575" s="176"/>
    </row>
    <row r="576" spans="1:7" s="172" customFormat="1" ht="24.95" customHeight="1">
      <c r="A576" s="177" t="s">
        <v>1611</v>
      </c>
      <c r="B576" s="186" t="s">
        <v>1599</v>
      </c>
      <c r="C576" s="184" t="s">
        <v>1612</v>
      </c>
      <c r="D576" s="184" t="s">
        <v>356</v>
      </c>
      <c r="E576" s="185">
        <v>13.201242000000001</v>
      </c>
      <c r="F576" s="189">
        <f t="shared" si="13"/>
        <v>11.692862710363153</v>
      </c>
      <c r="G576" s="176"/>
    </row>
    <row r="577" spans="1:7" s="172" customFormat="1" ht="24.95" customHeight="1">
      <c r="A577" s="177" t="s">
        <v>1613</v>
      </c>
      <c r="B577" s="186" t="s">
        <v>1599</v>
      </c>
      <c r="C577" s="184" t="s">
        <v>1614</v>
      </c>
      <c r="D577" s="184" t="s">
        <v>356</v>
      </c>
      <c r="E577" s="185">
        <v>20.728759</v>
      </c>
      <c r="F577" s="189">
        <f t="shared" si="13"/>
        <v>18.360282550930027</v>
      </c>
      <c r="G577" s="176"/>
    </row>
    <row r="578" spans="1:7" s="172" customFormat="1" ht="24.95" customHeight="1">
      <c r="A578" s="177" t="s">
        <v>1615</v>
      </c>
      <c r="B578" s="186" t="s">
        <v>1599</v>
      </c>
      <c r="C578" s="184" t="s">
        <v>1616</v>
      </c>
      <c r="D578" s="184" t="s">
        <v>356</v>
      </c>
      <c r="E578" s="185">
        <v>4.1906920000000003</v>
      </c>
      <c r="F578" s="189">
        <f t="shared" si="13"/>
        <v>3.7118618246235608</v>
      </c>
      <c r="G578" s="176"/>
    </row>
    <row r="579" spans="1:7" s="172" customFormat="1" ht="24.95" customHeight="1">
      <c r="A579" s="177" t="s">
        <v>1617</v>
      </c>
      <c r="B579" s="186" t="s">
        <v>1599</v>
      </c>
      <c r="C579" s="184" t="s">
        <v>1618</v>
      </c>
      <c r="D579" s="184" t="s">
        <v>356</v>
      </c>
      <c r="E579" s="185">
        <v>6.1006590000000003</v>
      </c>
      <c r="F579" s="189">
        <f t="shared" si="13"/>
        <v>5.4035952170062007</v>
      </c>
      <c r="G579" s="176"/>
    </row>
    <row r="580" spans="1:7" s="172" customFormat="1" ht="24.95" customHeight="1">
      <c r="A580" s="177" t="s">
        <v>1619</v>
      </c>
      <c r="B580" s="186" t="s">
        <v>1599</v>
      </c>
      <c r="C580" s="184" t="s">
        <v>1620</v>
      </c>
      <c r="D580" s="184" t="s">
        <v>356</v>
      </c>
      <c r="E580" s="185">
        <v>7.8645699999999996</v>
      </c>
      <c r="F580" s="189">
        <f t="shared" si="13"/>
        <v>6.9659610274579267</v>
      </c>
      <c r="G580" s="176"/>
    </row>
    <row r="581" spans="1:7" s="172" customFormat="1" ht="24.95" customHeight="1">
      <c r="A581" s="177" t="s">
        <v>1621</v>
      </c>
      <c r="B581" s="186" t="s">
        <v>1599</v>
      </c>
      <c r="C581" s="184" t="s">
        <v>1622</v>
      </c>
      <c r="D581" s="184" t="s">
        <v>356</v>
      </c>
      <c r="E581" s="185">
        <v>11.358686000000001</v>
      </c>
      <c r="F581" s="189">
        <f t="shared" si="13"/>
        <v>10.060837909654563</v>
      </c>
      <c r="G581" s="176"/>
    </row>
    <row r="582" spans="1:7" s="172" customFormat="1" ht="24.95" customHeight="1">
      <c r="A582" s="177" t="s">
        <v>1623</v>
      </c>
      <c r="B582" s="186" t="s">
        <v>1599</v>
      </c>
      <c r="C582" s="184" t="s">
        <v>1624</v>
      </c>
      <c r="D582" s="184" t="s">
        <v>356</v>
      </c>
      <c r="E582" s="185">
        <v>7.3477550000000003</v>
      </c>
      <c r="F582" s="189">
        <f t="shared" si="13"/>
        <v>6.5081975199291406</v>
      </c>
      <c r="G582" s="176"/>
    </row>
    <row r="583" spans="1:7" s="172" customFormat="1" ht="24.95" customHeight="1">
      <c r="A583" s="177" t="s">
        <v>1625</v>
      </c>
      <c r="B583" s="186" t="s">
        <v>1599</v>
      </c>
      <c r="C583" s="184" t="s">
        <v>1626</v>
      </c>
      <c r="D583" s="184" t="s">
        <v>356</v>
      </c>
      <c r="E583" s="185">
        <v>6.3478310000000002</v>
      </c>
      <c r="F583" s="189">
        <f t="shared" si="13"/>
        <v>5.6225252435783881</v>
      </c>
      <c r="G583" s="176"/>
    </row>
    <row r="584" spans="1:7" s="172" customFormat="1" ht="24.95" customHeight="1">
      <c r="A584" s="177" t="s">
        <v>1627</v>
      </c>
      <c r="B584" s="186" t="s">
        <v>1599</v>
      </c>
      <c r="C584" s="184" t="s">
        <v>1628</v>
      </c>
      <c r="D584" s="184" t="s">
        <v>356</v>
      </c>
      <c r="E584" s="185">
        <v>8.7296720000000008</v>
      </c>
      <c r="F584" s="189">
        <f t="shared" si="13"/>
        <v>7.7322161204605848</v>
      </c>
      <c r="G584" s="176"/>
    </row>
    <row r="585" spans="1:7" s="172" customFormat="1" ht="24.95" customHeight="1">
      <c r="A585" s="177" t="s">
        <v>1629</v>
      </c>
      <c r="B585" s="186" t="s">
        <v>1599</v>
      </c>
      <c r="C585" s="184" t="s">
        <v>1630</v>
      </c>
      <c r="D585" s="184" t="s">
        <v>356</v>
      </c>
      <c r="E585" s="185">
        <v>11.617093000000001</v>
      </c>
      <c r="F585" s="189">
        <f t="shared" si="13"/>
        <v>10.289719220549159</v>
      </c>
      <c r="G585" s="176"/>
    </row>
    <row r="586" spans="1:7" s="172" customFormat="1" ht="24.95" customHeight="1">
      <c r="A586" s="177" t="s">
        <v>1631</v>
      </c>
      <c r="B586" s="186" t="s">
        <v>1632</v>
      </c>
      <c r="C586" s="184" t="s">
        <v>1633</v>
      </c>
      <c r="D586" s="184" t="s">
        <v>356</v>
      </c>
      <c r="E586" s="185">
        <v>5.5276690000000004</v>
      </c>
      <c r="F586" s="189">
        <f t="shared" si="13"/>
        <v>4.8960752878653677</v>
      </c>
      <c r="G586" s="176"/>
    </row>
    <row r="587" spans="1:7" s="172" customFormat="1" ht="24.95" customHeight="1">
      <c r="A587" s="177" t="s">
        <v>1634</v>
      </c>
      <c r="B587" s="186" t="s">
        <v>1632</v>
      </c>
      <c r="C587" s="184" t="s">
        <v>1635</v>
      </c>
      <c r="D587" s="184" t="s">
        <v>356</v>
      </c>
      <c r="E587" s="185">
        <v>6.1343639999999997</v>
      </c>
      <c r="F587" s="189">
        <f t="shared" si="13"/>
        <v>5.4334490699734275</v>
      </c>
      <c r="G587" s="176"/>
    </row>
    <row r="588" spans="1:7" s="172" customFormat="1" ht="24.95" customHeight="1">
      <c r="A588" s="177" t="s">
        <v>1636</v>
      </c>
      <c r="B588" s="186" t="s">
        <v>1632</v>
      </c>
      <c r="C588" s="184" t="s">
        <v>1637</v>
      </c>
      <c r="D588" s="184" t="s">
        <v>356</v>
      </c>
      <c r="E588" s="185">
        <v>7.8533350000000004</v>
      </c>
      <c r="F588" s="189">
        <f t="shared" si="13"/>
        <v>6.9560097431355183</v>
      </c>
      <c r="G588" s="176"/>
    </row>
    <row r="589" spans="1:7" s="172" customFormat="1" ht="24.95" customHeight="1">
      <c r="A589" s="177" t="s">
        <v>1638</v>
      </c>
      <c r="B589" s="186" t="s">
        <v>1632</v>
      </c>
      <c r="C589" s="184" t="s">
        <v>1639</v>
      </c>
      <c r="D589" s="184" t="s">
        <v>356</v>
      </c>
      <c r="E589" s="185">
        <v>8.8869640000000008</v>
      </c>
      <c r="F589" s="189">
        <f t="shared" si="13"/>
        <v>7.8715358724534994</v>
      </c>
      <c r="G589" s="176"/>
    </row>
    <row r="590" spans="1:7" s="172" customFormat="1" ht="24.95" customHeight="1">
      <c r="A590" s="177" t="s">
        <v>1640</v>
      </c>
      <c r="B590" s="186" t="s">
        <v>1632</v>
      </c>
      <c r="C590" s="184" t="s">
        <v>1641</v>
      </c>
      <c r="D590" s="184" t="s">
        <v>356</v>
      </c>
      <c r="E590" s="185">
        <v>11.066573</v>
      </c>
      <c r="F590" s="189">
        <f t="shared" si="13"/>
        <v>9.8021018600531438</v>
      </c>
      <c r="G590" s="176"/>
    </row>
    <row r="591" spans="1:7" s="172" customFormat="1" ht="24.95" customHeight="1">
      <c r="A591" s="177" t="s">
        <v>1642</v>
      </c>
      <c r="B591" s="186" t="s">
        <v>1632</v>
      </c>
      <c r="C591" s="184" t="s">
        <v>1643</v>
      </c>
      <c r="D591" s="184" t="s">
        <v>356</v>
      </c>
      <c r="E591" s="185">
        <v>6.1905400000000004</v>
      </c>
      <c r="F591" s="189">
        <f t="shared" si="13"/>
        <v>5.4832063773250663</v>
      </c>
      <c r="G591" s="176"/>
    </row>
    <row r="592" spans="1:7" s="172" customFormat="1" ht="24.95" customHeight="1">
      <c r="A592" s="177" t="s">
        <v>1644</v>
      </c>
      <c r="B592" s="186" t="s">
        <v>1632</v>
      </c>
      <c r="C592" s="184" t="s">
        <v>1645</v>
      </c>
      <c r="D592" s="184" t="s">
        <v>356</v>
      </c>
      <c r="E592" s="185">
        <v>8.3027390000000008</v>
      </c>
      <c r="F592" s="189">
        <f t="shared" si="13"/>
        <v>7.3540646589902572</v>
      </c>
      <c r="G592" s="176"/>
    </row>
    <row r="593" spans="1:7" s="172" customFormat="1" ht="24.95" customHeight="1">
      <c r="A593" s="177" t="s">
        <v>1646</v>
      </c>
      <c r="B593" s="186" t="s">
        <v>1632</v>
      </c>
      <c r="C593" s="184" t="s">
        <v>1647</v>
      </c>
      <c r="D593" s="184" t="s">
        <v>356</v>
      </c>
      <c r="E593" s="185">
        <v>10.358762</v>
      </c>
      <c r="F593" s="189">
        <f t="shared" si="13"/>
        <v>9.1751656333038092</v>
      </c>
      <c r="G593" s="176"/>
    </row>
    <row r="594" spans="1:7" s="172" customFormat="1" ht="24.95" customHeight="1">
      <c r="A594" s="177" t="s">
        <v>1648</v>
      </c>
      <c r="B594" s="186" t="s">
        <v>1632</v>
      </c>
      <c r="C594" s="184" t="s">
        <v>1649</v>
      </c>
      <c r="D594" s="184" t="s">
        <v>356</v>
      </c>
      <c r="E594" s="185">
        <v>13.403473999999999</v>
      </c>
      <c r="F594" s="189">
        <f t="shared" si="13"/>
        <v>11.871987599645703</v>
      </c>
      <c r="G594" s="176"/>
    </row>
    <row r="595" spans="1:7" s="172" customFormat="1" ht="24.95" customHeight="1">
      <c r="A595" s="177" t="s">
        <v>1650</v>
      </c>
      <c r="B595" s="186" t="s">
        <v>1632</v>
      </c>
      <c r="C595" s="184" t="s">
        <v>1651</v>
      </c>
      <c r="D595" s="184" t="s">
        <v>356</v>
      </c>
      <c r="E595" s="185">
        <v>7.4264010000000003</v>
      </c>
      <c r="F595" s="189">
        <f t="shared" si="13"/>
        <v>6.5778573959255979</v>
      </c>
      <c r="G595" s="176"/>
    </row>
    <row r="596" spans="1:7" s="172" customFormat="1" ht="24.95" customHeight="1">
      <c r="A596" s="177" t="s">
        <v>1652</v>
      </c>
      <c r="B596" s="186" t="s">
        <v>1632</v>
      </c>
      <c r="C596" s="184" t="s">
        <v>1653</v>
      </c>
      <c r="D596" s="184" t="s">
        <v>356</v>
      </c>
      <c r="E596" s="185">
        <v>12.223788000000001</v>
      </c>
      <c r="F596" s="189">
        <f t="shared" si="13"/>
        <v>10.82709300265722</v>
      </c>
      <c r="G596" s="176"/>
    </row>
    <row r="597" spans="1:7" s="172" customFormat="1" ht="24.95" customHeight="1">
      <c r="A597" s="177" t="s">
        <v>1654</v>
      </c>
      <c r="B597" s="186" t="s">
        <v>1632</v>
      </c>
      <c r="C597" s="184" t="s">
        <v>1655</v>
      </c>
      <c r="D597" s="184" t="s">
        <v>356</v>
      </c>
      <c r="E597" s="185">
        <v>8.5162049999999994</v>
      </c>
      <c r="F597" s="189">
        <f t="shared" si="13"/>
        <v>7.5431399468556242</v>
      </c>
      <c r="G597" s="176"/>
    </row>
    <row r="598" spans="1:7" s="172" customFormat="1" ht="24.95" customHeight="1">
      <c r="A598" s="177" t="s">
        <v>1656</v>
      </c>
      <c r="B598" s="186" t="s">
        <v>1632</v>
      </c>
      <c r="C598" s="184" t="s">
        <v>1657</v>
      </c>
      <c r="D598" s="184" t="s">
        <v>356</v>
      </c>
      <c r="E598" s="185">
        <v>11.751913999999999</v>
      </c>
      <c r="F598" s="189">
        <f t="shared" si="13"/>
        <v>10.409135518157662</v>
      </c>
      <c r="G598" s="176"/>
    </row>
    <row r="599" spans="1:7" s="172" customFormat="1" ht="24.95" customHeight="1">
      <c r="A599" s="177" t="s">
        <v>1658</v>
      </c>
      <c r="B599" s="186" t="s">
        <v>1632</v>
      </c>
      <c r="C599" s="184" t="s">
        <v>1659</v>
      </c>
      <c r="D599" s="184" t="s">
        <v>356</v>
      </c>
      <c r="E599" s="185">
        <v>13.762997</v>
      </c>
      <c r="F599" s="189">
        <f t="shared" si="13"/>
        <v>12.190431355181577</v>
      </c>
      <c r="G599" s="176"/>
    </row>
    <row r="600" spans="1:7" s="172" customFormat="1" ht="24.95" customHeight="1">
      <c r="A600" s="177" t="s">
        <v>1660</v>
      </c>
      <c r="B600" s="186" t="s">
        <v>1632</v>
      </c>
      <c r="C600" s="184" t="s">
        <v>1661</v>
      </c>
      <c r="D600" s="184" t="s">
        <v>356</v>
      </c>
      <c r="E600" s="185">
        <v>11.100277999999999</v>
      </c>
      <c r="F600" s="189">
        <f t="shared" si="13"/>
        <v>9.8319557130203723</v>
      </c>
      <c r="G600" s="176"/>
    </row>
    <row r="601" spans="1:7" s="172" customFormat="1" ht="24.95" customHeight="1">
      <c r="A601" s="177" t="s">
        <v>1662</v>
      </c>
      <c r="B601" s="186" t="s">
        <v>1663</v>
      </c>
      <c r="C601" s="184" t="s">
        <v>1664</v>
      </c>
      <c r="D601" s="184" t="s">
        <v>356</v>
      </c>
      <c r="E601" s="185">
        <v>5.6063150000000004</v>
      </c>
      <c r="F601" s="189">
        <f t="shared" si="13"/>
        <v>4.965735163861825</v>
      </c>
      <c r="G601" s="176"/>
    </row>
    <row r="602" spans="1:7" s="172" customFormat="1" ht="24.95" customHeight="1">
      <c r="A602" s="177" t="s">
        <v>1665</v>
      </c>
      <c r="B602" s="186" t="s">
        <v>1663</v>
      </c>
      <c r="C602" s="184" t="s">
        <v>1666</v>
      </c>
      <c r="D602" s="184" t="s">
        <v>356</v>
      </c>
      <c r="E602" s="185">
        <v>7.5050460000000001</v>
      </c>
      <c r="F602" s="189">
        <f t="shared" si="13"/>
        <v>6.6475163861824624</v>
      </c>
      <c r="G602" s="176"/>
    </row>
    <row r="603" spans="1:7" s="172" customFormat="1" ht="24.95" customHeight="1">
      <c r="A603" s="177" t="s">
        <v>1667</v>
      </c>
      <c r="B603" s="186" t="s">
        <v>1663</v>
      </c>
      <c r="C603" s="184" t="s">
        <v>1668</v>
      </c>
      <c r="D603" s="184" t="s">
        <v>356</v>
      </c>
      <c r="E603" s="185">
        <v>5.7636060000000002</v>
      </c>
      <c r="F603" s="189">
        <f t="shared" si="13"/>
        <v>5.1050540301151459</v>
      </c>
      <c r="G603" s="176"/>
    </row>
    <row r="604" spans="1:7" s="172" customFormat="1" ht="24.95" customHeight="1">
      <c r="A604" s="177" t="s">
        <v>1669</v>
      </c>
      <c r="B604" s="186" t="s">
        <v>1663</v>
      </c>
      <c r="C604" s="184" t="s">
        <v>1670</v>
      </c>
      <c r="D604" s="184" t="s">
        <v>356</v>
      </c>
      <c r="E604" s="185">
        <v>10.358762</v>
      </c>
      <c r="F604" s="189">
        <f t="shared" si="13"/>
        <v>9.1751656333038092</v>
      </c>
      <c r="G604" s="176"/>
    </row>
    <row r="605" spans="1:7" s="172" customFormat="1" ht="24.95" customHeight="1">
      <c r="A605" s="177" t="s">
        <v>1671</v>
      </c>
      <c r="B605" s="190" t="s">
        <v>1672</v>
      </c>
      <c r="C605" s="191" t="s">
        <v>1673</v>
      </c>
      <c r="D605" s="192" t="s">
        <v>356</v>
      </c>
      <c r="E605" s="185">
        <v>5.5370900000000001</v>
      </c>
      <c r="F605" s="175">
        <f t="shared" si="13"/>
        <v>4.9044198405668737</v>
      </c>
      <c r="G605" s="176"/>
    </row>
    <row r="606" spans="1:7" s="172" customFormat="1" ht="24.95" customHeight="1">
      <c r="A606" s="177" t="s">
        <v>1674</v>
      </c>
      <c r="B606" s="190" t="s">
        <v>1672</v>
      </c>
      <c r="C606" s="191" t="s">
        <v>1675</v>
      </c>
      <c r="D606" s="192" t="s">
        <v>356</v>
      </c>
      <c r="E606" s="185">
        <v>6.5373380000000001</v>
      </c>
      <c r="F606" s="175">
        <f t="shared" si="13"/>
        <v>5.7903790965456157</v>
      </c>
      <c r="G606" s="176"/>
    </row>
    <row r="607" spans="1:7" s="172" customFormat="1" ht="24.95" customHeight="1">
      <c r="A607" s="177" t="s">
        <v>1676</v>
      </c>
      <c r="B607" s="190" t="s">
        <v>1672</v>
      </c>
      <c r="C607" s="191" t="s">
        <v>1677</v>
      </c>
      <c r="D607" s="192" t="s">
        <v>356</v>
      </c>
      <c r="E607" s="185">
        <v>8.7789669999999997</v>
      </c>
      <c r="F607" s="175">
        <f t="shared" si="13"/>
        <v>7.7758786536758189</v>
      </c>
      <c r="G607" s="176"/>
    </row>
    <row r="608" spans="1:7" s="172" customFormat="1" ht="24.95" customHeight="1">
      <c r="A608" s="177" t="s">
        <v>1678</v>
      </c>
      <c r="B608" s="190" t="s">
        <v>1672</v>
      </c>
      <c r="C608" s="191" t="s">
        <v>1679</v>
      </c>
      <c r="D608" s="192" t="s">
        <v>356</v>
      </c>
      <c r="E608" s="185">
        <v>11.163487999999999</v>
      </c>
      <c r="F608" s="175">
        <f t="shared" si="13"/>
        <v>9.8879433126660761</v>
      </c>
      <c r="G608" s="176"/>
    </row>
    <row r="609" spans="1:7" s="172" customFormat="1" ht="24.95" customHeight="1">
      <c r="A609" s="177" t="s">
        <v>1680</v>
      </c>
      <c r="B609" s="186" t="s">
        <v>1681</v>
      </c>
      <c r="C609" s="184" t="s">
        <v>1682</v>
      </c>
      <c r="D609" s="184" t="s">
        <v>356</v>
      </c>
      <c r="E609" s="185">
        <v>7.516832</v>
      </c>
      <c r="F609" s="175">
        <f t="shared" si="13"/>
        <v>6.6579557130203719</v>
      </c>
      <c r="G609" s="176"/>
    </row>
    <row r="610" spans="1:7" s="172" customFormat="1" ht="24.95" customHeight="1">
      <c r="A610" s="177" t="s">
        <v>1683</v>
      </c>
      <c r="B610" s="186" t="s">
        <v>1684</v>
      </c>
      <c r="C610" s="184" t="s">
        <v>1685</v>
      </c>
      <c r="D610" s="184" t="s">
        <v>356</v>
      </c>
      <c r="E610" s="185">
        <v>4.3609099999999996</v>
      </c>
      <c r="F610" s="175">
        <f t="shared" si="13"/>
        <v>3.8626306465899023</v>
      </c>
      <c r="G610" s="176"/>
    </row>
    <row r="611" spans="1:7" s="172" customFormat="1" ht="24.95" customHeight="1">
      <c r="A611" s="177" t="s">
        <v>1686</v>
      </c>
      <c r="B611" s="186" t="s">
        <v>1687</v>
      </c>
      <c r="C611" s="184" t="s">
        <v>1688</v>
      </c>
      <c r="D611" s="184" t="s">
        <v>356</v>
      </c>
      <c r="E611" s="185">
        <v>6.3036469999999998</v>
      </c>
      <c r="F611" s="175">
        <f t="shared" si="13"/>
        <v>5.5833897254207265</v>
      </c>
      <c r="G611" s="176"/>
    </row>
    <row r="612" spans="1:7" s="172" customFormat="1" ht="24.95" customHeight="1">
      <c r="A612" s="177" t="s">
        <v>1689</v>
      </c>
      <c r="B612" s="186" t="s">
        <v>1690</v>
      </c>
      <c r="C612" s="184" t="s">
        <v>1691</v>
      </c>
      <c r="D612" s="184" t="s">
        <v>356</v>
      </c>
      <c r="E612" s="185">
        <v>7.4512549999999997</v>
      </c>
      <c r="F612" s="175">
        <f t="shared" si="13"/>
        <v>6.5998715677590782</v>
      </c>
      <c r="G612" s="176"/>
    </row>
    <row r="613" spans="1:7" s="172" customFormat="1" ht="24.95" customHeight="1">
      <c r="A613" s="177" t="s">
        <v>1692</v>
      </c>
      <c r="B613" s="186" t="s">
        <v>1693</v>
      </c>
      <c r="C613" s="184" t="s">
        <v>1694</v>
      </c>
      <c r="D613" s="184" t="s">
        <v>356</v>
      </c>
      <c r="E613" s="185">
        <v>5.0822640000000003</v>
      </c>
      <c r="F613" s="175">
        <f t="shared" si="13"/>
        <v>4.5015624446412756</v>
      </c>
      <c r="G613" s="176"/>
    </row>
    <row r="614" spans="1:7" s="172" customFormat="1" ht="24.95" customHeight="1">
      <c r="A614" s="177" t="s">
        <v>1695</v>
      </c>
      <c r="B614" s="186" t="s">
        <v>1696</v>
      </c>
      <c r="C614" s="184" t="s">
        <v>1697</v>
      </c>
      <c r="D614" s="184" t="s">
        <v>356</v>
      </c>
      <c r="E614" s="185">
        <v>7.2627189999999997</v>
      </c>
      <c r="F614" s="175">
        <f t="shared" si="13"/>
        <v>6.4328777679362261</v>
      </c>
      <c r="G614" s="193" t="s">
        <v>1698</v>
      </c>
    </row>
    <row r="615" spans="1:7" s="172" customFormat="1" ht="24.95" customHeight="1">
      <c r="A615" s="177" t="s">
        <v>1699</v>
      </c>
      <c r="B615" s="186" t="s">
        <v>1700</v>
      </c>
      <c r="C615" s="184" t="s">
        <v>1701</v>
      </c>
      <c r="D615" s="184" t="s">
        <v>356</v>
      </c>
      <c r="E615" s="185">
        <v>9.6808929999999993</v>
      </c>
      <c r="F615" s="175">
        <f t="shared" si="13"/>
        <v>8.574750221434897</v>
      </c>
      <c r="G615" s="176"/>
    </row>
    <row r="616" spans="1:7" s="172" customFormat="1" ht="24.95" customHeight="1">
      <c r="A616" s="177" t="s">
        <v>1702</v>
      </c>
      <c r="B616" s="186" t="s">
        <v>1703</v>
      </c>
      <c r="C616" s="184" t="s">
        <v>1704</v>
      </c>
      <c r="D616" s="184" t="s">
        <v>356</v>
      </c>
      <c r="E616" s="185">
        <v>6.6889149999999997</v>
      </c>
      <c r="F616" s="175">
        <f t="shared" si="13"/>
        <v>5.9246368467670498</v>
      </c>
      <c r="G616" s="176"/>
    </row>
    <row r="617" spans="1:7" s="172" customFormat="1" ht="24.95" customHeight="1">
      <c r="A617" s="177" t="s">
        <v>1705</v>
      </c>
      <c r="B617" s="186" t="s">
        <v>1706</v>
      </c>
      <c r="C617" s="184" t="s">
        <v>1707</v>
      </c>
      <c r="D617" s="184" t="s">
        <v>356</v>
      </c>
      <c r="E617" s="185">
        <v>11.558052</v>
      </c>
      <c r="F617" s="175">
        <f t="shared" si="13"/>
        <v>10.237424269264837</v>
      </c>
      <c r="G617" s="176"/>
    </row>
    <row r="618" spans="1:7" s="172" customFormat="1" ht="24.95" customHeight="1">
      <c r="A618" s="177" t="s">
        <v>1708</v>
      </c>
      <c r="B618" s="186" t="s">
        <v>1709</v>
      </c>
      <c r="C618" s="184" t="s">
        <v>1710</v>
      </c>
      <c r="D618" s="184" t="s">
        <v>356</v>
      </c>
      <c r="E618" s="185">
        <v>8.0332559999999997</v>
      </c>
      <c r="F618" s="175">
        <f t="shared" si="13"/>
        <v>7.1153728963684673</v>
      </c>
      <c r="G618" s="176"/>
    </row>
    <row r="619" spans="1:7" s="172" customFormat="1" ht="24.95" customHeight="1">
      <c r="A619" s="177" t="s">
        <v>1711</v>
      </c>
      <c r="B619" s="186" t="s">
        <v>1712</v>
      </c>
      <c r="C619" s="184" t="s">
        <v>1713</v>
      </c>
      <c r="D619" s="184" t="s">
        <v>356</v>
      </c>
      <c r="E619" s="185">
        <v>13.1729</v>
      </c>
      <c r="F619" s="175">
        <f t="shared" si="13"/>
        <v>11.667759078830825</v>
      </c>
      <c r="G619" s="176"/>
    </row>
    <row r="620" spans="1:7" s="172" customFormat="1" ht="24.95" customHeight="1">
      <c r="A620" s="177" t="s">
        <v>1714</v>
      </c>
      <c r="B620" s="186" t="s">
        <v>1715</v>
      </c>
      <c r="C620" s="184" t="s">
        <v>1716</v>
      </c>
      <c r="D620" s="184" t="s">
        <v>356</v>
      </c>
      <c r="E620" s="185">
        <v>21.804552000000001</v>
      </c>
      <c r="F620" s="175">
        <f t="shared" si="13"/>
        <v>19.313155004428697</v>
      </c>
      <c r="G620" s="176"/>
    </row>
    <row r="621" spans="1:7" s="172" customFormat="1" ht="24.95" customHeight="1">
      <c r="A621" s="177" t="s">
        <v>1717</v>
      </c>
      <c r="B621" s="186" t="s">
        <v>1718</v>
      </c>
      <c r="C621" s="184" t="s">
        <v>1719</v>
      </c>
      <c r="D621" s="184" t="s">
        <v>356</v>
      </c>
      <c r="E621" s="185">
        <v>7.6561849999999998</v>
      </c>
      <c r="F621" s="175">
        <f t="shared" si="13"/>
        <v>6.7813861824623558</v>
      </c>
      <c r="G621" s="176"/>
    </row>
    <row r="622" spans="1:7" s="172" customFormat="1" ht="24.95" customHeight="1">
      <c r="A622" s="177" t="s">
        <v>1720</v>
      </c>
      <c r="B622" s="186" t="s">
        <v>1721</v>
      </c>
      <c r="C622" s="184" t="s">
        <v>1722</v>
      </c>
      <c r="D622" s="184" t="s">
        <v>356</v>
      </c>
      <c r="E622" s="185">
        <v>9.0087229999999998</v>
      </c>
      <c r="F622" s="175">
        <f t="shared" si="13"/>
        <v>7.979382639503986</v>
      </c>
      <c r="G622" s="176"/>
    </row>
    <row r="623" spans="1:7" s="172" customFormat="1" ht="24.95" customHeight="1">
      <c r="A623" s="177" t="s">
        <v>1723</v>
      </c>
      <c r="B623" s="186" t="s">
        <v>1724</v>
      </c>
      <c r="C623" s="184" t="s">
        <v>1725</v>
      </c>
      <c r="D623" s="184" t="s">
        <v>356</v>
      </c>
      <c r="E623" s="185">
        <v>17.041979000000001</v>
      </c>
      <c r="F623" s="175">
        <f t="shared" si="13"/>
        <v>15.094755535872455</v>
      </c>
      <c r="G623" s="176"/>
    </row>
    <row r="624" spans="1:7" s="172" customFormat="1" ht="24.95" customHeight="1">
      <c r="A624" s="177" t="s">
        <v>1726</v>
      </c>
      <c r="B624" s="186" t="s">
        <v>1727</v>
      </c>
      <c r="C624" s="184" t="s">
        <v>1728</v>
      </c>
      <c r="D624" s="184" t="s">
        <v>356</v>
      </c>
      <c r="E624" s="185">
        <v>23.714500000000001</v>
      </c>
      <c r="F624" s="175">
        <f t="shared" si="13"/>
        <v>21.004871567759078</v>
      </c>
      <c r="G624" s="176"/>
    </row>
    <row r="625" spans="1:7" s="172" customFormat="1" ht="24.95" customHeight="1">
      <c r="A625" s="177" t="s">
        <v>1729</v>
      </c>
      <c r="B625" s="186" t="s">
        <v>1730</v>
      </c>
      <c r="C625" s="184" t="s">
        <v>1731</v>
      </c>
      <c r="D625" s="184" t="s">
        <v>356</v>
      </c>
      <c r="E625" s="189">
        <v>0.56699999999999995</v>
      </c>
      <c r="F625" s="175">
        <f t="shared" si="13"/>
        <v>0.50221434898139938</v>
      </c>
      <c r="G625" s="176"/>
    </row>
    <row r="626" spans="1:7" s="172" customFormat="1" ht="24.95" customHeight="1">
      <c r="A626" s="177" t="s">
        <v>1732</v>
      </c>
      <c r="B626" s="186" t="s">
        <v>1733</v>
      </c>
      <c r="C626" s="184" t="s">
        <v>1734</v>
      </c>
      <c r="D626" s="184" t="s">
        <v>356</v>
      </c>
      <c r="E626" s="189">
        <v>1.0349999999999999</v>
      </c>
      <c r="F626" s="175">
        <f t="shared" si="13"/>
        <v>0.91674047829937988</v>
      </c>
      <c r="G626" s="176"/>
    </row>
    <row r="627" spans="1:7" s="172" customFormat="1" ht="24.95" customHeight="1">
      <c r="A627" s="177" t="s">
        <v>1735</v>
      </c>
      <c r="B627" s="186" t="s">
        <v>1736</v>
      </c>
      <c r="C627" s="184" t="s">
        <v>1737</v>
      </c>
      <c r="D627" s="184" t="s">
        <v>1738</v>
      </c>
      <c r="E627" s="184">
        <v>5.5</v>
      </c>
      <c r="F627" s="175">
        <f t="shared" si="13"/>
        <v>4.8715677590788307</v>
      </c>
      <c r="G627" s="176"/>
    </row>
    <row r="628" spans="1:7" s="172" customFormat="1" ht="24.95" customHeight="1">
      <c r="A628" s="177" t="s">
        <v>1739</v>
      </c>
      <c r="B628" s="186" t="s">
        <v>1736</v>
      </c>
      <c r="C628" s="184" t="s">
        <v>1740</v>
      </c>
      <c r="D628" s="184" t="s">
        <v>1738</v>
      </c>
      <c r="E628" s="184">
        <v>7.8</v>
      </c>
      <c r="F628" s="175">
        <f t="shared" si="13"/>
        <v>6.9087688219663415</v>
      </c>
      <c r="G628" s="176"/>
    </row>
    <row r="629" spans="1:7" s="172" customFormat="1" ht="24.95" customHeight="1">
      <c r="A629" s="177" t="s">
        <v>1741</v>
      </c>
      <c r="B629" s="186" t="s">
        <v>1736</v>
      </c>
      <c r="C629" s="184" t="s">
        <v>1742</v>
      </c>
      <c r="D629" s="184" t="s">
        <v>1738</v>
      </c>
      <c r="E629" s="184">
        <v>9.8000000000000007</v>
      </c>
      <c r="F629" s="175">
        <f t="shared" si="13"/>
        <v>8.6802480070859165</v>
      </c>
      <c r="G629" s="176"/>
    </row>
    <row r="630" spans="1:7" s="172" customFormat="1" ht="24.95" customHeight="1">
      <c r="A630" s="177" t="s">
        <v>1743</v>
      </c>
      <c r="B630" s="186" t="s">
        <v>1744</v>
      </c>
      <c r="C630" s="184" t="s">
        <v>1745</v>
      </c>
      <c r="D630" s="184" t="s">
        <v>1738</v>
      </c>
      <c r="E630" s="184">
        <v>22</v>
      </c>
      <c r="F630" s="175">
        <f t="shared" si="13"/>
        <v>19.486271036315323</v>
      </c>
      <c r="G630" s="176"/>
    </row>
    <row r="631" spans="1:7" s="172" customFormat="1" ht="24.95" customHeight="1">
      <c r="A631" s="177" t="s">
        <v>1746</v>
      </c>
      <c r="B631" s="186" t="s">
        <v>1744</v>
      </c>
      <c r="C631" s="184" t="s">
        <v>1740</v>
      </c>
      <c r="D631" s="184" t="s">
        <v>1738</v>
      </c>
      <c r="E631" s="184">
        <v>24.5</v>
      </c>
      <c r="F631" s="175">
        <f t="shared" si="13"/>
        <v>21.70062001771479</v>
      </c>
      <c r="G631" s="176"/>
    </row>
    <row r="632" spans="1:7" s="172" customFormat="1" ht="24.95" customHeight="1">
      <c r="A632" s="177" t="s">
        <v>1747</v>
      </c>
      <c r="B632" s="186" t="s">
        <v>1748</v>
      </c>
      <c r="C632" s="184" t="s">
        <v>1749</v>
      </c>
      <c r="D632" s="184" t="s">
        <v>356</v>
      </c>
      <c r="E632" s="185">
        <v>58.975999999999999</v>
      </c>
      <c r="F632" s="175">
        <f t="shared" ref="F632:F639" si="14">E632/1.129</f>
        <v>52.237378210806021</v>
      </c>
      <c r="G632" s="176"/>
    </row>
    <row r="633" spans="1:7" s="172" customFormat="1" ht="24.95" customHeight="1">
      <c r="A633" s="177" t="s">
        <v>1750</v>
      </c>
      <c r="B633" s="186" t="s">
        <v>1748</v>
      </c>
      <c r="C633" s="184" t="s">
        <v>1751</v>
      </c>
      <c r="D633" s="184" t="s">
        <v>356</v>
      </c>
      <c r="E633" s="185">
        <v>104.12949999999999</v>
      </c>
      <c r="F633" s="175">
        <f t="shared" si="14"/>
        <v>92.231620903454385</v>
      </c>
      <c r="G633" s="176"/>
    </row>
    <row r="634" spans="1:7" s="172" customFormat="1" ht="24.95" customHeight="1">
      <c r="A634" s="177" t="s">
        <v>1752</v>
      </c>
      <c r="B634" s="186" t="s">
        <v>1748</v>
      </c>
      <c r="C634" s="184" t="s">
        <v>1753</v>
      </c>
      <c r="D634" s="184" t="s">
        <v>356</v>
      </c>
      <c r="E634" s="185">
        <v>140.06800000000001</v>
      </c>
      <c r="F634" s="175">
        <f t="shared" si="14"/>
        <v>124.06377325066431</v>
      </c>
      <c r="G634" s="176"/>
    </row>
    <row r="635" spans="1:7" s="172" customFormat="1" ht="24.95" customHeight="1">
      <c r="A635" s="177" t="s">
        <v>1754</v>
      </c>
      <c r="B635" s="186" t="s">
        <v>1748</v>
      </c>
      <c r="C635" s="184" t="s">
        <v>1755</v>
      </c>
      <c r="D635" s="184" t="s">
        <v>356</v>
      </c>
      <c r="E635" s="185">
        <v>175.08500000000001</v>
      </c>
      <c r="F635" s="175">
        <f t="shared" si="14"/>
        <v>155.07971656333038</v>
      </c>
      <c r="G635" s="176"/>
    </row>
    <row r="636" spans="1:7" s="172" customFormat="1" ht="24.95" customHeight="1">
      <c r="A636" s="177" t="s">
        <v>1756</v>
      </c>
      <c r="B636" s="186" t="s">
        <v>1748</v>
      </c>
      <c r="C636" s="184" t="s">
        <v>1757</v>
      </c>
      <c r="D636" s="184" t="s">
        <v>356</v>
      </c>
      <c r="E636" s="185">
        <v>210.102</v>
      </c>
      <c r="F636" s="175">
        <f t="shared" si="14"/>
        <v>186.09565987599646</v>
      </c>
      <c r="G636" s="176"/>
    </row>
    <row r="637" spans="1:7" s="172" customFormat="1" ht="24.95" customHeight="1">
      <c r="A637" s="177" t="s">
        <v>1758</v>
      </c>
      <c r="B637" s="186" t="s">
        <v>1748</v>
      </c>
      <c r="C637" s="184" t="s">
        <v>1759</v>
      </c>
      <c r="D637" s="184" t="s">
        <v>356</v>
      </c>
      <c r="E637" s="185">
        <v>244.19749999999999</v>
      </c>
      <c r="F637" s="175">
        <f t="shared" si="14"/>
        <v>216.29539415411867</v>
      </c>
      <c r="G637" s="176"/>
    </row>
    <row r="638" spans="1:7" s="172" customFormat="1" ht="24.95" customHeight="1">
      <c r="A638" s="177" t="s">
        <v>1760</v>
      </c>
      <c r="B638" s="186" t="s">
        <v>1748</v>
      </c>
      <c r="C638" s="184" t="s">
        <v>1761</v>
      </c>
      <c r="D638" s="184" t="s">
        <v>356</v>
      </c>
      <c r="E638" s="185">
        <v>258.02</v>
      </c>
      <c r="F638" s="175">
        <f t="shared" si="14"/>
        <v>228.53852967227633</v>
      </c>
      <c r="G638" s="176"/>
    </row>
    <row r="639" spans="1:7" s="172" customFormat="1" ht="24.95" customHeight="1">
      <c r="A639" s="177" t="s">
        <v>1762</v>
      </c>
      <c r="B639" s="186" t="s">
        <v>1748</v>
      </c>
      <c r="C639" s="184" t="s">
        <v>1763</v>
      </c>
      <c r="D639" s="184" t="s">
        <v>356</v>
      </c>
      <c r="E639" s="185">
        <v>280.13600000000002</v>
      </c>
      <c r="F639" s="175">
        <f t="shared" si="14"/>
        <v>248.12754650132862</v>
      </c>
      <c r="G639" s="176"/>
    </row>
    <row r="640" spans="1:7" s="172" customFormat="1" ht="24.95" customHeight="1">
      <c r="A640" s="177" t="s">
        <v>1764</v>
      </c>
      <c r="B640" s="186" t="s">
        <v>1765</v>
      </c>
      <c r="C640" s="184" t="s">
        <v>1766</v>
      </c>
      <c r="D640" s="184" t="s">
        <v>356</v>
      </c>
      <c r="E640" s="189">
        <v>34.141575000000003</v>
      </c>
      <c r="F640" s="175">
        <f t="shared" si="13"/>
        <v>30.240544729849425</v>
      </c>
      <c r="G640" s="176"/>
    </row>
    <row r="641" spans="1:7" s="172" customFormat="1" ht="24.95" customHeight="1">
      <c r="A641" s="177" t="s">
        <v>1767</v>
      </c>
      <c r="B641" s="186" t="s">
        <v>1765</v>
      </c>
      <c r="C641" s="184" t="s">
        <v>1768</v>
      </c>
      <c r="D641" s="184" t="s">
        <v>356</v>
      </c>
      <c r="E641" s="185">
        <v>45.522100000000002</v>
      </c>
      <c r="F641" s="175">
        <f t="shared" si="13"/>
        <v>40.3207263064659</v>
      </c>
      <c r="G641" s="176"/>
    </row>
    <row r="642" spans="1:7" s="172" customFormat="1" ht="24.95" customHeight="1">
      <c r="A642" s="177" t="s">
        <v>1769</v>
      </c>
      <c r="B642" s="186" t="s">
        <v>1765</v>
      </c>
      <c r="C642" s="184" t="s">
        <v>1770</v>
      </c>
      <c r="D642" s="184" t="s">
        <v>356</v>
      </c>
      <c r="E642" s="185">
        <v>106.80185</v>
      </c>
      <c r="F642" s="175">
        <f t="shared" si="13"/>
        <v>94.598627103631529</v>
      </c>
      <c r="G642" s="176"/>
    </row>
    <row r="643" spans="1:7" s="172" customFormat="1" ht="24.95" customHeight="1">
      <c r="A643" s="177">
        <v>389</v>
      </c>
      <c r="B643" s="186" t="s">
        <v>1765</v>
      </c>
      <c r="C643" s="184" t="s">
        <v>1771</v>
      </c>
      <c r="D643" s="184" t="s">
        <v>356</v>
      </c>
      <c r="E643" s="185">
        <v>192.59350000000001</v>
      </c>
      <c r="F643" s="175">
        <f t="shared" si="13"/>
        <v>170.58768821966342</v>
      </c>
      <c r="G643" s="176"/>
    </row>
    <row r="644" spans="1:7" s="172" customFormat="1" ht="24.95" customHeight="1">
      <c r="A644" s="177">
        <v>390</v>
      </c>
      <c r="B644" s="186" t="s">
        <v>1765</v>
      </c>
      <c r="C644" s="184" t="s">
        <v>1772</v>
      </c>
      <c r="D644" s="184" t="s">
        <v>356</v>
      </c>
      <c r="E644" s="185">
        <v>225.85964999999999</v>
      </c>
      <c r="F644" s="175">
        <f t="shared" si="13"/>
        <v>200.05283436669617</v>
      </c>
      <c r="G644" s="176"/>
    </row>
    <row r="645" spans="1:7" s="172" customFormat="1" ht="24.95" customHeight="1">
      <c r="A645" s="177">
        <v>391</v>
      </c>
      <c r="B645" s="186" t="s">
        <v>1765</v>
      </c>
      <c r="C645" s="184" t="s">
        <v>1773</v>
      </c>
      <c r="D645" s="184" t="s">
        <v>356</v>
      </c>
      <c r="E645" s="185">
        <v>267.88004999999998</v>
      </c>
      <c r="F645" s="175">
        <f t="shared" si="13"/>
        <v>237.27196634189548</v>
      </c>
      <c r="G645" s="176"/>
    </row>
    <row r="646" spans="1:7" s="172" customFormat="1" ht="24.95" customHeight="1">
      <c r="A646" s="177">
        <v>392</v>
      </c>
      <c r="B646" s="186" t="s">
        <v>1765</v>
      </c>
      <c r="C646" s="184" t="s">
        <v>1774</v>
      </c>
      <c r="D646" s="184" t="s">
        <v>356</v>
      </c>
      <c r="E646" s="185">
        <v>404.44635</v>
      </c>
      <c r="F646" s="175">
        <f t="shared" si="13"/>
        <v>358.23414526129318</v>
      </c>
      <c r="G646" s="176"/>
    </row>
    <row r="647" spans="1:7" s="172" customFormat="1" ht="24.95" customHeight="1">
      <c r="A647" s="177" t="s">
        <v>1775</v>
      </c>
      <c r="B647" s="186" t="s">
        <v>1776</v>
      </c>
      <c r="C647" s="184" t="s">
        <v>1768</v>
      </c>
      <c r="D647" s="184" t="s">
        <v>356</v>
      </c>
      <c r="E647" s="185">
        <v>47.272950000000002</v>
      </c>
      <c r="F647" s="175">
        <f t="shared" si="13"/>
        <v>41.871523472099206</v>
      </c>
      <c r="G647" s="176"/>
    </row>
    <row r="648" spans="1:7" s="172" customFormat="1" ht="24.95" customHeight="1">
      <c r="A648" s="177" t="s">
        <v>1777</v>
      </c>
      <c r="B648" s="186" t="s">
        <v>1776</v>
      </c>
      <c r="C648" s="184" t="s">
        <v>1778</v>
      </c>
      <c r="D648" s="184" t="s">
        <v>356</v>
      </c>
      <c r="E648" s="185">
        <v>63.906025</v>
      </c>
      <c r="F648" s="175">
        <f t="shared" si="13"/>
        <v>56.60409654561559</v>
      </c>
      <c r="G648" s="176"/>
    </row>
    <row r="649" spans="1:7" s="172" customFormat="1" ht="24.95" customHeight="1">
      <c r="A649" s="177" t="s">
        <v>1779</v>
      </c>
      <c r="B649" s="186" t="s">
        <v>1776</v>
      </c>
      <c r="C649" s="184" t="s">
        <v>1770</v>
      </c>
      <c r="D649" s="184" t="s">
        <v>356</v>
      </c>
      <c r="E649" s="185">
        <v>112.0544</v>
      </c>
      <c r="F649" s="175">
        <f t="shared" si="13"/>
        <v>99.251018600531438</v>
      </c>
      <c r="G649" s="176"/>
    </row>
    <row r="650" spans="1:7" s="172" customFormat="1" ht="24.95" customHeight="1">
      <c r="A650" s="177" t="s">
        <v>1780</v>
      </c>
      <c r="B650" s="186" t="s">
        <v>1776</v>
      </c>
      <c r="C650" s="184" t="s">
        <v>1781</v>
      </c>
      <c r="D650" s="184" t="s">
        <v>356</v>
      </c>
      <c r="E650" s="185">
        <v>138.31715</v>
      </c>
      <c r="F650" s="175">
        <f t="shared" si="13"/>
        <v>122.512976085031</v>
      </c>
      <c r="G650" s="176"/>
    </row>
    <row r="651" spans="1:7" s="172" customFormat="1" ht="24.95" customHeight="1">
      <c r="A651" s="177" t="s">
        <v>1782</v>
      </c>
      <c r="B651" s="186" t="s">
        <v>1776</v>
      </c>
      <c r="C651" s="184" t="s">
        <v>1783</v>
      </c>
      <c r="D651" s="184" t="s">
        <v>356</v>
      </c>
      <c r="E651" s="185">
        <v>154.07480000000001</v>
      </c>
      <c r="F651" s="175">
        <f t="shared" si="13"/>
        <v>136.47015057573074</v>
      </c>
      <c r="G651" s="176"/>
    </row>
    <row r="652" spans="1:7" s="172" customFormat="1" ht="24.95" customHeight="1">
      <c r="A652" s="177" t="s">
        <v>1784</v>
      </c>
      <c r="B652" s="186" t="s">
        <v>1776</v>
      </c>
      <c r="C652" s="184" t="s">
        <v>1785</v>
      </c>
      <c r="D652" s="184" t="s">
        <v>356</v>
      </c>
      <c r="E652" s="185">
        <v>170.707875</v>
      </c>
      <c r="F652" s="175">
        <f t="shared" si="13"/>
        <v>151.20272364924713</v>
      </c>
      <c r="G652" s="176"/>
    </row>
    <row r="653" spans="1:7" s="172" customFormat="1" ht="24.95" customHeight="1">
      <c r="A653" s="177" t="s">
        <v>1786</v>
      </c>
      <c r="B653" s="186" t="s">
        <v>1776</v>
      </c>
      <c r="C653" s="184" t="s">
        <v>1787</v>
      </c>
      <c r="D653" s="184" t="s">
        <v>356</v>
      </c>
      <c r="E653" s="185">
        <v>192.59350000000001</v>
      </c>
      <c r="F653" s="175">
        <f t="shared" si="13"/>
        <v>170.58768821966342</v>
      </c>
      <c r="G653" s="176"/>
    </row>
    <row r="654" spans="1:7" s="172" customFormat="1" ht="24.95" customHeight="1">
      <c r="A654" s="177" t="s">
        <v>1788</v>
      </c>
      <c r="B654" s="186" t="s">
        <v>1776</v>
      </c>
      <c r="C654" s="184" t="s">
        <v>1771</v>
      </c>
      <c r="D654" s="184" t="s">
        <v>356</v>
      </c>
      <c r="E654" s="185">
        <v>201.34774999999999</v>
      </c>
      <c r="F654" s="175">
        <f t="shared" si="13"/>
        <v>178.34167404782994</v>
      </c>
      <c r="G654" s="176"/>
    </row>
    <row r="655" spans="1:7" s="172" customFormat="1" ht="24.95" customHeight="1">
      <c r="A655" s="177" t="s">
        <v>1789</v>
      </c>
      <c r="B655" s="186" t="s">
        <v>1776</v>
      </c>
      <c r="C655" s="184" t="s">
        <v>1790</v>
      </c>
      <c r="D655" s="184" t="s">
        <v>356</v>
      </c>
      <c r="E655" s="185">
        <v>231.98762500000001</v>
      </c>
      <c r="F655" s="175">
        <f t="shared" si="13"/>
        <v>205.48062444641275</v>
      </c>
      <c r="G655" s="176"/>
    </row>
    <row r="656" spans="1:7" s="172" customFormat="1" ht="24.95" customHeight="1">
      <c r="A656" s="177" t="s">
        <v>1791</v>
      </c>
      <c r="B656" s="186" t="s">
        <v>1776</v>
      </c>
      <c r="C656" s="184" t="s">
        <v>1772</v>
      </c>
      <c r="D656" s="184" t="s">
        <v>356</v>
      </c>
      <c r="E656" s="185">
        <v>235.48932500000001</v>
      </c>
      <c r="F656" s="175">
        <f t="shared" si="13"/>
        <v>208.58221877767937</v>
      </c>
      <c r="G656" s="176"/>
    </row>
    <row r="657" spans="1:7" s="172" customFormat="1" ht="24.95" customHeight="1">
      <c r="A657" s="177" t="s">
        <v>1792</v>
      </c>
      <c r="B657" s="186" t="s">
        <v>1776</v>
      </c>
      <c r="C657" s="184" t="s">
        <v>1793</v>
      </c>
      <c r="D657" s="184" t="s">
        <v>356</v>
      </c>
      <c r="E657" s="185">
        <v>258.25037500000002</v>
      </c>
      <c r="F657" s="175">
        <f t="shared" si="13"/>
        <v>228.74258193091234</v>
      </c>
      <c r="G657" s="176"/>
    </row>
    <row r="658" spans="1:7" s="172" customFormat="1" ht="24.95" customHeight="1">
      <c r="A658" s="177" t="s">
        <v>1794</v>
      </c>
      <c r="B658" s="186" t="s">
        <v>1776</v>
      </c>
      <c r="C658" s="184" t="s">
        <v>1773</v>
      </c>
      <c r="D658" s="184" t="s">
        <v>356</v>
      </c>
      <c r="E658" s="185">
        <v>279.26057500000002</v>
      </c>
      <c r="F658" s="175">
        <f t="shared" si="13"/>
        <v>247.35214791851197</v>
      </c>
      <c r="G658" s="176"/>
    </row>
    <row r="659" spans="1:7" s="172" customFormat="1" ht="24.95" customHeight="1">
      <c r="A659" s="177" t="s">
        <v>1795</v>
      </c>
      <c r="B659" s="186" t="s">
        <v>1776</v>
      </c>
      <c r="C659" s="184" t="s">
        <v>1774</v>
      </c>
      <c r="D659" s="184" t="s">
        <v>356</v>
      </c>
      <c r="E659" s="185">
        <v>421.95485000000002</v>
      </c>
      <c r="F659" s="175">
        <f t="shared" si="13"/>
        <v>373.74211691762622</v>
      </c>
      <c r="G659" s="176"/>
    </row>
    <row r="660" spans="1:7" s="172" customFormat="1" ht="24.95" customHeight="1">
      <c r="A660" s="255" t="s">
        <v>1796</v>
      </c>
      <c r="B660" s="239"/>
      <c r="C660" s="239"/>
      <c r="D660" s="239"/>
      <c r="E660" s="239"/>
      <c r="F660" s="239"/>
      <c r="G660" s="256"/>
    </row>
    <row r="661" spans="1:7" s="172" customFormat="1" ht="24.95" customHeight="1">
      <c r="A661" s="177" t="s">
        <v>60</v>
      </c>
      <c r="B661" s="194" t="s">
        <v>1797</v>
      </c>
      <c r="C661" s="187" t="s">
        <v>1798</v>
      </c>
      <c r="D661" s="187" t="s">
        <v>1799</v>
      </c>
      <c r="E661" s="187">
        <v>41.3996</v>
      </c>
      <c r="F661" s="175">
        <f>E661/1.129</f>
        <v>36.669264836138176</v>
      </c>
      <c r="G661" s="188"/>
    </row>
    <row r="662" spans="1:7" s="172" customFormat="1" ht="24.95" customHeight="1">
      <c r="A662" s="177" t="s">
        <v>63</v>
      </c>
      <c r="B662" s="194" t="s">
        <v>1797</v>
      </c>
      <c r="C662" s="187" t="s">
        <v>1800</v>
      </c>
      <c r="D662" s="187" t="s">
        <v>1799</v>
      </c>
      <c r="E662" s="187">
        <v>41.3996</v>
      </c>
      <c r="F662" s="175">
        <f t="shared" ref="F662:F667" si="15">E662/1.129</f>
        <v>36.669264836138176</v>
      </c>
      <c r="G662" s="188"/>
    </row>
    <row r="663" spans="1:7" s="172" customFormat="1" ht="24.95" customHeight="1">
      <c r="A663" s="177" t="s">
        <v>66</v>
      </c>
      <c r="B663" s="186" t="s">
        <v>1801</v>
      </c>
      <c r="C663" s="184" t="s">
        <v>1802</v>
      </c>
      <c r="D663" s="184" t="s">
        <v>1738</v>
      </c>
      <c r="E663" s="185">
        <v>61.158499999999997</v>
      </c>
      <c r="F663" s="175">
        <f t="shared" si="15"/>
        <v>54.170504871567758</v>
      </c>
      <c r="G663" s="179"/>
    </row>
    <row r="664" spans="1:7" s="172" customFormat="1" ht="24.95" customHeight="1">
      <c r="A664" s="177" t="s">
        <v>69</v>
      </c>
      <c r="B664" s="186" t="s">
        <v>1801</v>
      </c>
      <c r="C664" s="184" t="s">
        <v>1803</v>
      </c>
      <c r="D664" s="184" t="s">
        <v>1738</v>
      </c>
      <c r="E664" s="185">
        <v>70.567499999999995</v>
      </c>
      <c r="F664" s="175">
        <f t="shared" si="15"/>
        <v>62.504428697962794</v>
      </c>
      <c r="G664" s="179"/>
    </row>
    <row r="665" spans="1:7" s="172" customFormat="1" ht="24.95" customHeight="1">
      <c r="A665" s="177" t="s">
        <v>71</v>
      </c>
      <c r="B665" s="186" t="s">
        <v>1801</v>
      </c>
      <c r="C665" s="184" t="s">
        <v>1804</v>
      </c>
      <c r="D665" s="184" t="s">
        <v>1738</v>
      </c>
      <c r="E665" s="185">
        <v>108.20350000000001</v>
      </c>
      <c r="F665" s="175">
        <f t="shared" si="15"/>
        <v>95.840124003542968</v>
      </c>
      <c r="G665" s="179"/>
    </row>
    <row r="666" spans="1:7" s="172" customFormat="1" ht="24.95" customHeight="1">
      <c r="A666" s="177" t="s">
        <v>73</v>
      </c>
      <c r="B666" s="186" t="s">
        <v>1801</v>
      </c>
      <c r="C666" s="184" t="s">
        <v>1805</v>
      </c>
      <c r="D666" s="184" t="s">
        <v>1738</v>
      </c>
      <c r="E666" s="185">
        <v>221.11150000000001</v>
      </c>
      <c r="F666" s="175">
        <f t="shared" si="15"/>
        <v>195.84720992028343</v>
      </c>
      <c r="G666" s="179"/>
    </row>
    <row r="667" spans="1:7" s="172" customFormat="1" ht="24.95" customHeight="1">
      <c r="A667" s="177" t="s">
        <v>56</v>
      </c>
      <c r="B667" s="186" t="s">
        <v>1801</v>
      </c>
      <c r="C667" s="184" t="s">
        <v>1806</v>
      </c>
      <c r="D667" s="184" t="s">
        <v>1738</v>
      </c>
      <c r="E667" s="185">
        <v>315.20150000000001</v>
      </c>
      <c r="F667" s="175">
        <f t="shared" si="15"/>
        <v>279.18644818423383</v>
      </c>
      <c r="G667" s="179"/>
    </row>
    <row r="668" spans="1:7" s="172" customFormat="1" ht="24.95" customHeight="1">
      <c r="A668" s="255" t="s">
        <v>1807</v>
      </c>
      <c r="B668" s="239"/>
      <c r="C668" s="239"/>
      <c r="D668" s="239"/>
      <c r="E668" s="239"/>
      <c r="F668" s="239"/>
      <c r="G668" s="256"/>
    </row>
    <row r="669" spans="1:7" s="172" customFormat="1" ht="24.95" customHeight="1">
      <c r="A669" s="177" t="s">
        <v>60</v>
      </c>
      <c r="B669" s="186" t="s">
        <v>1808</v>
      </c>
      <c r="C669" s="184" t="s">
        <v>1809</v>
      </c>
      <c r="D669" s="184" t="s">
        <v>1799</v>
      </c>
      <c r="E669" s="185">
        <v>46.066464000000003</v>
      </c>
      <c r="F669" s="175">
        <f>E669/1.129</f>
        <v>40.80289105403012</v>
      </c>
      <c r="G669" s="195"/>
    </row>
    <row r="670" spans="1:7" s="172" customFormat="1" ht="24.95" customHeight="1">
      <c r="A670" s="177" t="s">
        <v>63</v>
      </c>
      <c r="B670" s="186" t="s">
        <v>1808</v>
      </c>
      <c r="C670" s="184" t="s">
        <v>1810</v>
      </c>
      <c r="D670" s="184" t="s">
        <v>1799</v>
      </c>
      <c r="E670" s="185">
        <v>46.066464000000003</v>
      </c>
      <c r="F670" s="175">
        <f t="shared" ref="F670:F737" si="16">E670/1.129</f>
        <v>40.80289105403012</v>
      </c>
      <c r="G670" s="195"/>
    </row>
    <row r="671" spans="1:7" s="172" customFormat="1" ht="24.95" customHeight="1">
      <c r="A671" s="177" t="s">
        <v>66</v>
      </c>
      <c r="B671" s="186" t="s">
        <v>1811</v>
      </c>
      <c r="C671" s="184" t="s">
        <v>1812</v>
      </c>
      <c r="D671" s="184" t="s">
        <v>1799</v>
      </c>
      <c r="E671" s="185">
        <v>46.066464000000003</v>
      </c>
      <c r="F671" s="175">
        <f t="shared" si="16"/>
        <v>40.80289105403012</v>
      </c>
      <c r="G671" s="195"/>
    </row>
    <row r="672" spans="1:7" s="172" customFormat="1" ht="24.95" customHeight="1">
      <c r="A672" s="177" t="s">
        <v>69</v>
      </c>
      <c r="B672" s="186" t="s">
        <v>1811</v>
      </c>
      <c r="C672" s="184" t="s">
        <v>1813</v>
      </c>
      <c r="D672" s="184" t="s">
        <v>1799</v>
      </c>
      <c r="E672" s="185">
        <v>46.066464000000003</v>
      </c>
      <c r="F672" s="175">
        <f t="shared" si="16"/>
        <v>40.80289105403012</v>
      </c>
      <c r="G672" s="195"/>
    </row>
    <row r="673" spans="1:7" s="172" customFormat="1" ht="24.95" customHeight="1">
      <c r="A673" s="177" t="s">
        <v>71</v>
      </c>
      <c r="B673" s="186" t="s">
        <v>1808</v>
      </c>
      <c r="C673" s="184" t="s">
        <v>1814</v>
      </c>
      <c r="D673" s="184" t="s">
        <v>1799</v>
      </c>
      <c r="E673" s="185">
        <v>46.066464000000003</v>
      </c>
      <c r="F673" s="175">
        <f t="shared" si="16"/>
        <v>40.80289105403012</v>
      </c>
      <c r="G673" s="195"/>
    </row>
    <row r="674" spans="1:7" s="172" customFormat="1" ht="24.95" customHeight="1">
      <c r="A674" s="177" t="s">
        <v>73</v>
      </c>
      <c r="B674" s="186" t="s">
        <v>1808</v>
      </c>
      <c r="C674" s="184" t="s">
        <v>1815</v>
      </c>
      <c r="D674" s="184" t="s">
        <v>1799</v>
      </c>
      <c r="E674" s="185">
        <v>52.784489999999998</v>
      </c>
      <c r="F674" s="175">
        <f t="shared" si="16"/>
        <v>46.75331266607617</v>
      </c>
      <c r="G674" s="195"/>
    </row>
    <row r="675" spans="1:7" s="172" customFormat="1" ht="24.95" customHeight="1">
      <c r="A675" s="177" t="s">
        <v>56</v>
      </c>
      <c r="B675" s="186" t="s">
        <v>1808</v>
      </c>
      <c r="C675" s="184" t="s">
        <v>1816</v>
      </c>
      <c r="D675" s="184" t="s">
        <v>1799</v>
      </c>
      <c r="E675" s="185">
        <v>119.96475</v>
      </c>
      <c r="F675" s="175">
        <f t="shared" si="16"/>
        <v>106.25752878653675</v>
      </c>
      <c r="G675" s="195"/>
    </row>
    <row r="676" spans="1:7" s="172" customFormat="1" ht="24.95" customHeight="1">
      <c r="A676" s="177" t="s">
        <v>76</v>
      </c>
      <c r="B676" s="186" t="s">
        <v>1811</v>
      </c>
      <c r="C676" s="184" t="s">
        <v>1817</v>
      </c>
      <c r="D676" s="184" t="s">
        <v>1799</v>
      </c>
      <c r="E676" s="185">
        <v>129.56192999999999</v>
      </c>
      <c r="F676" s="175">
        <f t="shared" si="16"/>
        <v>114.7581310894597</v>
      </c>
      <c r="G676" s="195"/>
    </row>
    <row r="677" spans="1:7" s="172" customFormat="1" ht="24.95" customHeight="1">
      <c r="A677" s="177" t="s">
        <v>78</v>
      </c>
      <c r="B677" s="186" t="s">
        <v>1811</v>
      </c>
      <c r="C677" s="184" t="s">
        <v>1818</v>
      </c>
      <c r="D677" s="184" t="s">
        <v>1799</v>
      </c>
      <c r="E677" s="185">
        <v>129.56192999999999</v>
      </c>
      <c r="F677" s="175">
        <f t="shared" si="16"/>
        <v>114.7581310894597</v>
      </c>
      <c r="G677" s="195"/>
    </row>
    <row r="678" spans="1:7" s="172" customFormat="1" ht="24.95" customHeight="1">
      <c r="A678" s="177" t="s">
        <v>95</v>
      </c>
      <c r="B678" s="186" t="s">
        <v>1811</v>
      </c>
      <c r="C678" s="184" t="s">
        <v>1819</v>
      </c>
      <c r="D678" s="184" t="s">
        <v>1799</v>
      </c>
      <c r="E678" s="185">
        <v>283.11680999999999</v>
      </c>
      <c r="F678" s="175">
        <f t="shared" si="16"/>
        <v>250.76776793622673</v>
      </c>
      <c r="G678" s="195"/>
    </row>
    <row r="679" spans="1:7" s="172" customFormat="1" ht="24.95" customHeight="1">
      <c r="A679" s="177" t="s">
        <v>97</v>
      </c>
      <c r="B679" s="186" t="s">
        <v>1808</v>
      </c>
      <c r="C679" s="184" t="s">
        <v>1820</v>
      </c>
      <c r="D679" s="184" t="s">
        <v>1799</v>
      </c>
      <c r="E679" s="185">
        <v>297.51258000000001</v>
      </c>
      <c r="F679" s="175">
        <f t="shared" si="16"/>
        <v>263.51867139061119</v>
      </c>
      <c r="G679" s="195"/>
    </row>
    <row r="680" spans="1:7" s="172" customFormat="1" ht="24.95" customHeight="1">
      <c r="A680" s="177" t="s">
        <v>113</v>
      </c>
      <c r="B680" s="186" t="s">
        <v>1821</v>
      </c>
      <c r="C680" s="184" t="s">
        <v>1822</v>
      </c>
      <c r="D680" s="184" t="s">
        <v>1799</v>
      </c>
      <c r="E680" s="185">
        <v>30.710975999999999</v>
      </c>
      <c r="F680" s="175">
        <f t="shared" si="16"/>
        <v>27.20192736935341</v>
      </c>
      <c r="G680" s="195"/>
    </row>
    <row r="681" spans="1:7" s="172" customFormat="1" ht="24.95" customHeight="1">
      <c r="A681" s="177" t="s">
        <v>115</v>
      </c>
      <c r="B681" s="186" t="s">
        <v>1821</v>
      </c>
      <c r="C681" s="184" t="s">
        <v>1823</v>
      </c>
      <c r="D681" s="184" t="s">
        <v>1799</v>
      </c>
      <c r="E681" s="185">
        <v>33.590130000000002</v>
      </c>
      <c r="F681" s="175">
        <f t="shared" si="16"/>
        <v>29.752108060230295</v>
      </c>
      <c r="G681" s="175"/>
    </row>
    <row r="682" spans="1:7" s="172" customFormat="1" ht="24.95" customHeight="1">
      <c r="A682" s="177" t="s">
        <v>117</v>
      </c>
      <c r="B682" s="186" t="s">
        <v>1821</v>
      </c>
      <c r="C682" s="184" t="s">
        <v>1824</v>
      </c>
      <c r="D682" s="184" t="s">
        <v>1799</v>
      </c>
      <c r="E682" s="185">
        <v>33.590130000000002</v>
      </c>
      <c r="F682" s="175">
        <f t="shared" si="16"/>
        <v>29.752108060230295</v>
      </c>
      <c r="G682" s="175"/>
    </row>
    <row r="683" spans="1:7" s="172" customFormat="1" ht="24.95" customHeight="1">
      <c r="A683" s="177" t="s">
        <v>119</v>
      </c>
      <c r="B683" s="186" t="s">
        <v>1825</v>
      </c>
      <c r="C683" s="184" t="s">
        <v>1826</v>
      </c>
      <c r="D683" s="184" t="s">
        <v>1799</v>
      </c>
      <c r="E683" s="185">
        <v>10.185</v>
      </c>
      <c r="F683" s="175">
        <f t="shared" si="16"/>
        <v>9.0212577502214355</v>
      </c>
      <c r="G683" s="175"/>
    </row>
    <row r="684" spans="1:7" s="172" customFormat="1" ht="24.95" customHeight="1">
      <c r="A684" s="177" t="s">
        <v>121</v>
      </c>
      <c r="B684" s="186" t="s">
        <v>1827</v>
      </c>
      <c r="C684" s="184" t="s">
        <v>1826</v>
      </c>
      <c r="D684" s="184" t="s">
        <v>1799</v>
      </c>
      <c r="E684" s="185">
        <v>15.035</v>
      </c>
      <c r="F684" s="175">
        <f t="shared" si="16"/>
        <v>13.317094774136404</v>
      </c>
      <c r="G684" s="175"/>
    </row>
    <row r="685" spans="1:7" s="172" customFormat="1" ht="24.95" customHeight="1">
      <c r="A685" s="177" t="s">
        <v>123</v>
      </c>
      <c r="B685" s="186" t="s">
        <v>1828</v>
      </c>
      <c r="C685" s="184" t="s">
        <v>1826</v>
      </c>
      <c r="D685" s="184" t="s">
        <v>1799</v>
      </c>
      <c r="E685" s="185">
        <v>95.06</v>
      </c>
      <c r="F685" s="175">
        <f t="shared" si="16"/>
        <v>84.1984056687334</v>
      </c>
      <c r="G685" s="175"/>
    </row>
    <row r="686" spans="1:7" s="172" customFormat="1" ht="24.95" customHeight="1">
      <c r="A686" s="177" t="s">
        <v>125</v>
      </c>
      <c r="B686" s="190" t="s">
        <v>1829</v>
      </c>
      <c r="C686" s="191" t="s">
        <v>1830</v>
      </c>
      <c r="D686" s="184" t="s">
        <v>1799</v>
      </c>
      <c r="E686" s="185">
        <v>4.4619999999999997</v>
      </c>
      <c r="F686" s="175">
        <f t="shared" si="16"/>
        <v>3.9521700620017715</v>
      </c>
      <c r="G686" s="175"/>
    </row>
    <row r="687" spans="1:7" s="172" customFormat="1" ht="24.95" customHeight="1">
      <c r="A687" s="177" t="s">
        <v>127</v>
      </c>
      <c r="B687" s="186" t="s">
        <v>1831</v>
      </c>
      <c r="C687" s="184" t="s">
        <v>1832</v>
      </c>
      <c r="D687" s="184" t="s">
        <v>1738</v>
      </c>
      <c r="E687" s="185">
        <v>84.680999999999997</v>
      </c>
      <c r="F687" s="175">
        <f t="shared" si="16"/>
        <v>75.005314437555356</v>
      </c>
      <c r="G687" s="175"/>
    </row>
    <row r="688" spans="1:7" s="172" customFormat="1" ht="24.95" customHeight="1">
      <c r="A688" s="177" t="s">
        <v>130</v>
      </c>
      <c r="B688" s="186" t="s">
        <v>1831</v>
      </c>
      <c r="C688" s="184" t="s">
        <v>1833</v>
      </c>
      <c r="D688" s="184" t="s">
        <v>1738</v>
      </c>
      <c r="E688" s="185">
        <v>94.09</v>
      </c>
      <c r="F688" s="175">
        <f t="shared" si="16"/>
        <v>83.339238263950406</v>
      </c>
      <c r="G688" s="175"/>
    </row>
    <row r="689" spans="1:7" s="172" customFormat="1" ht="24.95" customHeight="1">
      <c r="A689" s="177" t="s">
        <v>132</v>
      </c>
      <c r="B689" s="196" t="s">
        <v>1834</v>
      </c>
      <c r="C689" s="192" t="s">
        <v>1835</v>
      </c>
      <c r="D689" s="184" t="s">
        <v>1738</v>
      </c>
      <c r="E689" s="197">
        <v>98.794499999999999</v>
      </c>
      <c r="F689" s="175">
        <f t="shared" si="16"/>
        <v>87.506200177147917</v>
      </c>
      <c r="G689" s="175"/>
    </row>
    <row r="690" spans="1:7" s="172" customFormat="1" ht="24.95" customHeight="1">
      <c r="A690" s="177" t="s">
        <v>135</v>
      </c>
      <c r="B690" s="196" t="s">
        <v>1836</v>
      </c>
      <c r="C690" s="192" t="s">
        <v>1837</v>
      </c>
      <c r="D690" s="184" t="s">
        <v>1738</v>
      </c>
      <c r="E690" s="197">
        <v>98.794499999999999</v>
      </c>
      <c r="F690" s="175">
        <f t="shared" si="16"/>
        <v>87.506200177147917</v>
      </c>
      <c r="G690" s="175"/>
    </row>
    <row r="691" spans="1:7" s="172" customFormat="1" ht="24.95" customHeight="1">
      <c r="A691" s="177" t="s">
        <v>137</v>
      </c>
      <c r="B691" s="196" t="s">
        <v>1838</v>
      </c>
      <c r="C691" s="192" t="s">
        <v>1839</v>
      </c>
      <c r="D691" s="184" t="s">
        <v>1738</v>
      </c>
      <c r="E691" s="197">
        <v>150.54400000000001</v>
      </c>
      <c r="F691" s="175">
        <f t="shared" si="16"/>
        <v>133.34278122232064</v>
      </c>
      <c r="G691" s="175"/>
    </row>
    <row r="692" spans="1:7" s="172" customFormat="1" ht="24.95" customHeight="1">
      <c r="A692" s="177" t="s">
        <v>139</v>
      </c>
      <c r="B692" s="186" t="s">
        <v>1840</v>
      </c>
      <c r="C692" s="184" t="s">
        <v>1841</v>
      </c>
      <c r="D692" s="184" t="s">
        <v>1738</v>
      </c>
      <c r="E692" s="185">
        <v>349.2</v>
      </c>
      <c r="F692" s="175">
        <f t="shared" si="16"/>
        <v>309.30026572187774</v>
      </c>
      <c r="G692" s="175"/>
    </row>
    <row r="693" spans="1:7" s="172" customFormat="1" ht="24.95" customHeight="1">
      <c r="A693" s="177" t="s">
        <v>141</v>
      </c>
      <c r="B693" s="186" t="s">
        <v>1840</v>
      </c>
      <c r="C693" s="184" t="s">
        <v>1842</v>
      </c>
      <c r="D693" s="184" t="s">
        <v>1738</v>
      </c>
      <c r="E693" s="185">
        <v>334.65</v>
      </c>
      <c r="F693" s="175">
        <f t="shared" si="16"/>
        <v>296.41275465013285</v>
      </c>
      <c r="G693" s="175"/>
    </row>
    <row r="694" spans="1:7" s="172" customFormat="1" ht="24.95" customHeight="1">
      <c r="A694" s="177" t="s">
        <v>143</v>
      </c>
      <c r="B694" s="186" t="s">
        <v>1843</v>
      </c>
      <c r="C694" s="184" t="s">
        <v>1844</v>
      </c>
      <c r="D694" s="184" t="s">
        <v>1738</v>
      </c>
      <c r="E694" s="185">
        <v>383.15</v>
      </c>
      <c r="F694" s="175">
        <f t="shared" si="16"/>
        <v>339.37112488928256</v>
      </c>
      <c r="G694" s="175"/>
    </row>
    <row r="695" spans="1:7" s="172" customFormat="1" ht="24.95" customHeight="1">
      <c r="A695" s="177" t="s">
        <v>145</v>
      </c>
      <c r="B695" s="186" t="s">
        <v>1843</v>
      </c>
      <c r="C695" s="184" t="s">
        <v>1845</v>
      </c>
      <c r="D695" s="184" t="s">
        <v>1738</v>
      </c>
      <c r="E695" s="185">
        <v>368.6</v>
      </c>
      <c r="F695" s="175">
        <f t="shared" si="16"/>
        <v>326.48361381753767</v>
      </c>
      <c r="G695" s="175"/>
    </row>
    <row r="696" spans="1:7" s="172" customFormat="1" ht="24.95" customHeight="1">
      <c r="A696" s="177" t="s">
        <v>147</v>
      </c>
      <c r="B696" s="196" t="s">
        <v>1846</v>
      </c>
      <c r="C696" s="184" t="s">
        <v>1847</v>
      </c>
      <c r="D696" s="184" t="s">
        <v>1738</v>
      </c>
      <c r="E696" s="197">
        <v>368.6</v>
      </c>
      <c r="F696" s="175">
        <f t="shared" si="16"/>
        <v>326.48361381753767</v>
      </c>
      <c r="G696" s="175"/>
    </row>
    <row r="697" spans="1:7" s="172" customFormat="1" ht="24.95" customHeight="1">
      <c r="A697" s="177" t="s">
        <v>149</v>
      </c>
      <c r="B697" s="196" t="s">
        <v>1846</v>
      </c>
      <c r="C697" s="184" t="s">
        <v>1848</v>
      </c>
      <c r="D697" s="184" t="s">
        <v>1738</v>
      </c>
      <c r="E697" s="197">
        <v>368.6</v>
      </c>
      <c r="F697" s="175">
        <f t="shared" si="16"/>
        <v>326.48361381753767</v>
      </c>
      <c r="G697" s="175"/>
    </row>
    <row r="698" spans="1:7" s="172" customFormat="1" ht="24.95" customHeight="1">
      <c r="A698" s="177" t="s">
        <v>151</v>
      </c>
      <c r="B698" s="190" t="s">
        <v>1849</v>
      </c>
      <c r="C698" s="191" t="s">
        <v>1850</v>
      </c>
      <c r="D698" s="184" t="s">
        <v>1738</v>
      </c>
      <c r="E698" s="197">
        <v>29.1</v>
      </c>
      <c r="F698" s="175">
        <f t="shared" si="16"/>
        <v>25.775022143489814</v>
      </c>
      <c r="G698" s="175"/>
    </row>
    <row r="699" spans="1:7" s="172" customFormat="1" ht="24.95" customHeight="1">
      <c r="A699" s="177" t="s">
        <v>153</v>
      </c>
      <c r="B699" s="190" t="s">
        <v>1849</v>
      </c>
      <c r="C699" s="191" t="s">
        <v>1851</v>
      </c>
      <c r="D699" s="184" t="s">
        <v>1738</v>
      </c>
      <c r="E699" s="197">
        <v>33.950000000000003</v>
      </c>
      <c r="F699" s="175">
        <f t="shared" si="16"/>
        <v>30.070859167404784</v>
      </c>
      <c r="G699" s="175"/>
    </row>
    <row r="700" spans="1:7" s="172" customFormat="1" ht="24.95" customHeight="1">
      <c r="A700" s="177" t="s">
        <v>155</v>
      </c>
      <c r="B700" s="190" t="s">
        <v>1852</v>
      </c>
      <c r="C700" s="191" t="s">
        <v>1853</v>
      </c>
      <c r="D700" s="184" t="s">
        <v>1738</v>
      </c>
      <c r="E700" s="197">
        <v>106.7</v>
      </c>
      <c r="F700" s="175">
        <f t="shared" si="16"/>
        <v>94.508414526129314</v>
      </c>
      <c r="G700" s="175"/>
    </row>
    <row r="701" spans="1:7" s="172" customFormat="1" ht="24.95" customHeight="1">
      <c r="A701" s="177" t="s">
        <v>158</v>
      </c>
      <c r="B701" s="196" t="s">
        <v>1854</v>
      </c>
      <c r="C701" s="192" t="s">
        <v>1855</v>
      </c>
      <c r="D701" s="184" t="s">
        <v>1738</v>
      </c>
      <c r="E701" s="197">
        <v>334.65</v>
      </c>
      <c r="F701" s="175">
        <f t="shared" si="16"/>
        <v>296.41275465013285</v>
      </c>
      <c r="G701" s="175"/>
    </row>
    <row r="702" spans="1:7" s="172" customFormat="1" ht="24.95" customHeight="1">
      <c r="A702" s="177" t="s">
        <v>160</v>
      </c>
      <c r="B702" s="196" t="s">
        <v>1856</v>
      </c>
      <c r="C702" s="192" t="s">
        <v>1857</v>
      </c>
      <c r="D702" s="184" t="s">
        <v>1738</v>
      </c>
      <c r="E702" s="197">
        <v>358.9</v>
      </c>
      <c r="F702" s="175">
        <f t="shared" si="16"/>
        <v>317.89193976970768</v>
      </c>
      <c r="G702" s="175"/>
    </row>
    <row r="703" spans="1:7" s="172" customFormat="1" ht="24.95" customHeight="1">
      <c r="A703" s="177" t="s">
        <v>162</v>
      </c>
      <c r="B703" s="196" t="s">
        <v>1858</v>
      </c>
      <c r="C703" s="192" t="s">
        <v>1859</v>
      </c>
      <c r="D703" s="192" t="s">
        <v>1860</v>
      </c>
      <c r="E703" s="197">
        <v>51.749499999999998</v>
      </c>
      <c r="F703" s="175">
        <f t="shared" si="16"/>
        <v>45.836581045172714</v>
      </c>
      <c r="G703" s="175"/>
    </row>
    <row r="704" spans="1:7" s="172" customFormat="1" ht="24.95" customHeight="1">
      <c r="A704" s="177" t="s">
        <v>164</v>
      </c>
      <c r="B704" s="196" t="s">
        <v>1858</v>
      </c>
      <c r="C704" s="192" t="s">
        <v>1861</v>
      </c>
      <c r="D704" s="192" t="s">
        <v>1860</v>
      </c>
      <c r="E704" s="197">
        <v>61.158499999999997</v>
      </c>
      <c r="F704" s="175">
        <f t="shared" si="16"/>
        <v>54.170504871567758</v>
      </c>
      <c r="G704" s="175"/>
    </row>
    <row r="705" spans="1:7" s="172" customFormat="1" ht="24.95" customHeight="1">
      <c r="A705" s="177" t="s">
        <v>166</v>
      </c>
      <c r="B705" s="196" t="s">
        <v>1858</v>
      </c>
      <c r="C705" s="192" t="s">
        <v>1862</v>
      </c>
      <c r="D705" s="192" t="s">
        <v>1860</v>
      </c>
      <c r="E705" s="197">
        <v>89.385499999999993</v>
      </c>
      <c r="F705" s="175">
        <f t="shared" si="16"/>
        <v>79.172276350752867</v>
      </c>
      <c r="G705" s="175"/>
    </row>
    <row r="706" spans="1:7" s="172" customFormat="1" ht="24.95" customHeight="1">
      <c r="A706" s="177" t="s">
        <v>168</v>
      </c>
      <c r="B706" s="196" t="s">
        <v>1863</v>
      </c>
      <c r="C706" s="184" t="s">
        <v>1864</v>
      </c>
      <c r="D706" s="184" t="s">
        <v>1738</v>
      </c>
      <c r="E706" s="197">
        <v>42.340499999999999</v>
      </c>
      <c r="F706" s="175">
        <f t="shared" si="16"/>
        <v>37.502657218777678</v>
      </c>
      <c r="G706" s="175"/>
    </row>
    <row r="707" spans="1:7" s="172" customFormat="1" ht="24.95" customHeight="1">
      <c r="A707" s="177" t="s">
        <v>170</v>
      </c>
      <c r="B707" s="186" t="s">
        <v>1865</v>
      </c>
      <c r="C707" s="184" t="s">
        <v>1866</v>
      </c>
      <c r="D707" s="184" t="s">
        <v>1738</v>
      </c>
      <c r="E707" s="185">
        <v>485.97</v>
      </c>
      <c r="F707" s="175">
        <f t="shared" si="16"/>
        <v>430.44286979627992</v>
      </c>
      <c r="G707" s="195"/>
    </row>
    <row r="708" spans="1:7" s="172" customFormat="1" ht="24.95" customHeight="1">
      <c r="A708" s="177" t="s">
        <v>172</v>
      </c>
      <c r="B708" s="186" t="s">
        <v>1865</v>
      </c>
      <c r="C708" s="184" t="s">
        <v>1867</v>
      </c>
      <c r="D708" s="184" t="s">
        <v>1738</v>
      </c>
      <c r="E708" s="185">
        <v>1027.23</v>
      </c>
      <c r="F708" s="175">
        <f t="shared" si="16"/>
        <v>909.85828166519047</v>
      </c>
      <c r="G708" s="195"/>
    </row>
    <row r="709" spans="1:7" s="172" customFormat="1" ht="24.95" customHeight="1">
      <c r="A709" s="177" t="s">
        <v>175</v>
      </c>
      <c r="B709" s="186" t="s">
        <v>1868</v>
      </c>
      <c r="C709" s="184" t="s">
        <v>1869</v>
      </c>
      <c r="D709" s="184" t="s">
        <v>1738</v>
      </c>
      <c r="E709" s="185">
        <v>810.92</v>
      </c>
      <c r="F709" s="175">
        <f t="shared" si="16"/>
        <v>718.26395039858278</v>
      </c>
      <c r="G709" s="195"/>
    </row>
    <row r="710" spans="1:7" s="172" customFormat="1" ht="24.95" customHeight="1">
      <c r="A710" s="177" t="s">
        <v>177</v>
      </c>
      <c r="B710" s="186" t="s">
        <v>1870</v>
      </c>
      <c r="C710" s="184" t="s">
        <v>1871</v>
      </c>
      <c r="D710" s="184" t="s">
        <v>1872</v>
      </c>
      <c r="E710" s="185">
        <v>2318.3000000000002</v>
      </c>
      <c r="F710" s="185">
        <f t="shared" si="16"/>
        <v>2053.4100974313556</v>
      </c>
      <c r="G710" s="195"/>
    </row>
    <row r="711" spans="1:7" s="172" customFormat="1" ht="24.95" customHeight="1">
      <c r="A711" s="177" t="s">
        <v>178</v>
      </c>
      <c r="B711" s="186" t="s">
        <v>1870</v>
      </c>
      <c r="C711" s="184" t="s">
        <v>1873</v>
      </c>
      <c r="D711" s="184" t="s">
        <v>1872</v>
      </c>
      <c r="E711" s="185">
        <v>2502.6</v>
      </c>
      <c r="F711" s="185">
        <f t="shared" si="16"/>
        <v>2216.651904340124</v>
      </c>
      <c r="G711" s="195"/>
    </row>
    <row r="712" spans="1:7" s="172" customFormat="1" ht="24.95" customHeight="1">
      <c r="A712" s="177" t="s">
        <v>180</v>
      </c>
      <c r="B712" s="186" t="s">
        <v>1874</v>
      </c>
      <c r="C712" s="184" t="s">
        <v>1875</v>
      </c>
      <c r="D712" s="184" t="s">
        <v>1738</v>
      </c>
      <c r="E712" s="185">
        <v>594.61</v>
      </c>
      <c r="F712" s="175">
        <f t="shared" si="16"/>
        <v>526.6696191319752</v>
      </c>
      <c r="G712" s="195"/>
    </row>
    <row r="713" spans="1:7" s="172" customFormat="1" ht="24.95" customHeight="1">
      <c r="A713" s="177" t="s">
        <v>182</v>
      </c>
      <c r="B713" s="186" t="s">
        <v>1876</v>
      </c>
      <c r="C713" s="184" t="s">
        <v>1877</v>
      </c>
      <c r="D713" s="184" t="s">
        <v>1738</v>
      </c>
      <c r="E713" s="185">
        <v>155.24850000000001</v>
      </c>
      <c r="F713" s="175">
        <f t="shared" si="16"/>
        <v>137.50974313551816</v>
      </c>
      <c r="G713" s="195"/>
    </row>
    <row r="714" spans="1:7" s="172" customFormat="1" ht="24.95" customHeight="1">
      <c r="A714" s="177" t="s">
        <v>184</v>
      </c>
      <c r="B714" s="186" t="s">
        <v>1878</v>
      </c>
      <c r="C714" s="184" t="s">
        <v>1879</v>
      </c>
      <c r="D714" s="184" t="s">
        <v>882</v>
      </c>
      <c r="E714" s="185">
        <v>1368.67</v>
      </c>
      <c r="F714" s="175">
        <f t="shared" si="16"/>
        <v>1212.2852081488043</v>
      </c>
      <c r="G714" s="195"/>
    </row>
    <row r="715" spans="1:7" s="172" customFormat="1" ht="24.95" customHeight="1">
      <c r="A715" s="177" t="s">
        <v>185</v>
      </c>
      <c r="B715" s="186" t="s">
        <v>1880</v>
      </c>
      <c r="C715" s="184" t="s">
        <v>1881</v>
      </c>
      <c r="D715" s="184" t="s">
        <v>882</v>
      </c>
      <c r="E715" s="185">
        <v>950.6</v>
      </c>
      <c r="F715" s="175">
        <f t="shared" si="16"/>
        <v>841.98405668733392</v>
      </c>
      <c r="G715" s="195"/>
    </row>
    <row r="716" spans="1:7" s="172" customFormat="1" ht="24.95" customHeight="1">
      <c r="A716" s="177" t="s">
        <v>186</v>
      </c>
      <c r="B716" s="186" t="s">
        <v>1880</v>
      </c>
      <c r="C716" s="184" t="s">
        <v>1882</v>
      </c>
      <c r="D716" s="184" t="s">
        <v>882</v>
      </c>
      <c r="E716" s="185">
        <v>1144.5999999999999</v>
      </c>
      <c r="F716" s="175">
        <f t="shared" si="16"/>
        <v>1013.8175376439326</v>
      </c>
      <c r="G716" s="195"/>
    </row>
    <row r="717" spans="1:7" s="172" customFormat="1" ht="24.95" customHeight="1">
      <c r="A717" s="177" t="s">
        <v>187</v>
      </c>
      <c r="B717" s="186" t="s">
        <v>1880</v>
      </c>
      <c r="C717" s="184" t="s">
        <v>1883</v>
      </c>
      <c r="D717" s="184" t="s">
        <v>882</v>
      </c>
      <c r="E717" s="185">
        <v>1309.5</v>
      </c>
      <c r="F717" s="175">
        <f t="shared" si="16"/>
        <v>1159.8759964570415</v>
      </c>
      <c r="G717" s="195"/>
    </row>
    <row r="718" spans="1:7" s="172" customFormat="1" ht="24.95" customHeight="1">
      <c r="A718" s="177" t="s">
        <v>190</v>
      </c>
      <c r="B718" s="186" t="s">
        <v>1884</v>
      </c>
      <c r="C718" s="184" t="s">
        <v>1885</v>
      </c>
      <c r="D718" s="184" t="s">
        <v>882</v>
      </c>
      <c r="E718" s="185">
        <v>113.60639999999999</v>
      </c>
      <c r="F718" s="175">
        <f t="shared" si="16"/>
        <v>100.62568644818423</v>
      </c>
      <c r="G718" s="195"/>
    </row>
    <row r="719" spans="1:7" s="172" customFormat="1" ht="24.95" customHeight="1">
      <c r="A719" s="177" t="s">
        <v>192</v>
      </c>
      <c r="B719" s="186" t="s">
        <v>1886</v>
      </c>
      <c r="C719" s="184" t="s">
        <v>1887</v>
      </c>
      <c r="D719" s="184" t="s">
        <v>882</v>
      </c>
      <c r="E719" s="185">
        <v>373.25599999999997</v>
      </c>
      <c r="F719" s="175">
        <f t="shared" si="16"/>
        <v>330.60761736049596</v>
      </c>
      <c r="G719" s="195"/>
    </row>
    <row r="720" spans="1:7" s="172" customFormat="1" ht="24.95" customHeight="1">
      <c r="A720" s="177" t="s">
        <v>194</v>
      </c>
      <c r="B720" s="186" t="s">
        <v>1888</v>
      </c>
      <c r="C720" s="184" t="s">
        <v>1889</v>
      </c>
      <c r="D720" s="184" t="s">
        <v>882</v>
      </c>
      <c r="E720" s="185">
        <v>7.0324999999999998</v>
      </c>
      <c r="F720" s="175">
        <f t="shared" si="16"/>
        <v>6.2289636846767049</v>
      </c>
      <c r="G720" s="195"/>
    </row>
    <row r="721" spans="1:7" s="172" customFormat="1" ht="24.95" customHeight="1">
      <c r="A721" s="177" t="s">
        <v>196</v>
      </c>
      <c r="B721" s="186" t="s">
        <v>1888</v>
      </c>
      <c r="C721" s="184" t="s">
        <v>1890</v>
      </c>
      <c r="D721" s="184" t="s">
        <v>882</v>
      </c>
      <c r="E721" s="185">
        <v>10.087999999999999</v>
      </c>
      <c r="F721" s="175">
        <f t="shared" si="16"/>
        <v>8.9353410097431354</v>
      </c>
      <c r="G721" s="195"/>
    </row>
    <row r="722" spans="1:7" s="172" customFormat="1" ht="24.95" customHeight="1">
      <c r="A722" s="177" t="s">
        <v>198</v>
      </c>
      <c r="B722" s="186" t="s">
        <v>1891</v>
      </c>
      <c r="C722" s="184" t="s">
        <v>971</v>
      </c>
      <c r="D722" s="184" t="s">
        <v>882</v>
      </c>
      <c r="E722" s="185">
        <v>15.035</v>
      </c>
      <c r="F722" s="175">
        <f t="shared" si="16"/>
        <v>13.317094774136404</v>
      </c>
      <c r="G722" s="195"/>
    </row>
    <row r="723" spans="1:7" s="172" customFormat="1" ht="24.95" customHeight="1">
      <c r="A723" s="177" t="s">
        <v>200</v>
      </c>
      <c r="B723" s="186" t="s">
        <v>1892</v>
      </c>
      <c r="C723" s="184" t="s">
        <v>1893</v>
      </c>
      <c r="D723" s="86" t="s">
        <v>94</v>
      </c>
      <c r="E723" s="175">
        <v>455.9</v>
      </c>
      <c r="F723" s="175">
        <f t="shared" si="16"/>
        <v>403.80868024800708</v>
      </c>
      <c r="G723" s="195"/>
    </row>
    <row r="724" spans="1:7" s="172" customFormat="1" ht="24.95" customHeight="1">
      <c r="A724" s="177" t="s">
        <v>202</v>
      </c>
      <c r="B724" s="148" t="s">
        <v>1892</v>
      </c>
      <c r="C724" s="86" t="s">
        <v>1894</v>
      </c>
      <c r="D724" s="86" t="s">
        <v>94</v>
      </c>
      <c r="E724" s="175">
        <v>426.8</v>
      </c>
      <c r="F724" s="175">
        <f t="shared" si="16"/>
        <v>378.03365810451726</v>
      </c>
      <c r="G724" s="195"/>
    </row>
    <row r="725" spans="1:7" s="172" customFormat="1" ht="24.95" customHeight="1">
      <c r="A725" s="177" t="s">
        <v>205</v>
      </c>
      <c r="B725" s="148" t="s">
        <v>1892</v>
      </c>
      <c r="C725" s="86" t="s">
        <v>1895</v>
      </c>
      <c r="D725" s="86" t="s">
        <v>94</v>
      </c>
      <c r="E725" s="175">
        <v>397.7</v>
      </c>
      <c r="F725" s="175">
        <f t="shared" si="16"/>
        <v>352.25863596102744</v>
      </c>
      <c r="G725" s="195"/>
    </row>
    <row r="726" spans="1:7" s="172" customFormat="1" ht="24.95" customHeight="1">
      <c r="A726" s="177" t="s">
        <v>207</v>
      </c>
      <c r="B726" s="186" t="s">
        <v>1896</v>
      </c>
      <c r="C726" s="184" t="s">
        <v>1893</v>
      </c>
      <c r="D726" s="86" t="s">
        <v>94</v>
      </c>
      <c r="E726" s="175">
        <v>577.15</v>
      </c>
      <c r="F726" s="175">
        <f t="shared" si="16"/>
        <v>511.2046058458813</v>
      </c>
      <c r="G726" s="195"/>
    </row>
    <row r="727" spans="1:7" s="172" customFormat="1" ht="24.95" customHeight="1">
      <c r="A727" s="177" t="s">
        <v>210</v>
      </c>
      <c r="B727" s="148" t="s">
        <v>1896</v>
      </c>
      <c r="C727" s="86" t="s">
        <v>1894</v>
      </c>
      <c r="D727" s="86" t="s">
        <v>94</v>
      </c>
      <c r="E727" s="175">
        <v>548.04999999999995</v>
      </c>
      <c r="F727" s="175">
        <f t="shared" si="16"/>
        <v>485.42958370239148</v>
      </c>
      <c r="G727" s="195"/>
    </row>
    <row r="728" spans="1:7" s="172" customFormat="1" ht="24.95" customHeight="1">
      <c r="A728" s="177" t="s">
        <v>212</v>
      </c>
      <c r="B728" s="148" t="s">
        <v>1896</v>
      </c>
      <c r="C728" s="86" t="s">
        <v>1895</v>
      </c>
      <c r="D728" s="86" t="s">
        <v>94</v>
      </c>
      <c r="E728" s="175">
        <v>509.25</v>
      </c>
      <c r="F728" s="175">
        <f t="shared" si="16"/>
        <v>451.06288751107172</v>
      </c>
      <c r="G728" s="195"/>
    </row>
    <row r="729" spans="1:7" s="172" customFormat="1" ht="24.95" customHeight="1">
      <c r="A729" s="177" t="s">
        <v>214</v>
      </c>
      <c r="B729" s="186" t="s">
        <v>1897</v>
      </c>
      <c r="C729" s="184" t="s">
        <v>1898</v>
      </c>
      <c r="D729" s="184" t="s">
        <v>94</v>
      </c>
      <c r="E729" s="175">
        <v>652.60824000000002</v>
      </c>
      <c r="F729" s="175">
        <f t="shared" si="16"/>
        <v>578.04095659875998</v>
      </c>
      <c r="G729" s="195"/>
    </row>
    <row r="730" spans="1:7" s="172" customFormat="1" ht="24.95" customHeight="1">
      <c r="A730" s="177" t="s">
        <v>216</v>
      </c>
      <c r="B730" s="186" t="s">
        <v>1899</v>
      </c>
      <c r="C730" s="184" t="s">
        <v>1900</v>
      </c>
      <c r="D730" s="184" t="s">
        <v>62</v>
      </c>
      <c r="E730" s="185">
        <v>1317.26</v>
      </c>
      <c r="F730" s="175">
        <f t="shared" si="16"/>
        <v>1166.7493356953055</v>
      </c>
      <c r="G730" s="195"/>
    </row>
    <row r="731" spans="1:7" s="172" customFormat="1" ht="24.95" customHeight="1">
      <c r="A731" s="177" t="s">
        <v>218</v>
      </c>
      <c r="B731" s="186" t="s">
        <v>1901</v>
      </c>
      <c r="C731" s="184" t="s">
        <v>1902</v>
      </c>
      <c r="D731" s="184" t="s">
        <v>1738</v>
      </c>
      <c r="E731" s="185">
        <v>1241.5999999999999</v>
      </c>
      <c r="F731" s="175">
        <f t="shared" si="16"/>
        <v>1099.7342781222319</v>
      </c>
      <c r="G731" s="195"/>
    </row>
    <row r="732" spans="1:7" s="172" customFormat="1" ht="24.95" customHeight="1">
      <c r="A732" s="177" t="s">
        <v>220</v>
      </c>
      <c r="B732" s="186" t="s">
        <v>1903</v>
      </c>
      <c r="C732" s="184" t="s">
        <v>1904</v>
      </c>
      <c r="D732" s="86" t="s">
        <v>1738</v>
      </c>
      <c r="E732" s="185">
        <v>1920.6</v>
      </c>
      <c r="F732" s="175">
        <f t="shared" si="16"/>
        <v>1701.1514614703276</v>
      </c>
      <c r="G732" s="195"/>
    </row>
    <row r="733" spans="1:7" s="172" customFormat="1" ht="24.95" customHeight="1">
      <c r="A733" s="177" t="s">
        <v>222</v>
      </c>
      <c r="B733" s="186" t="s">
        <v>1905</v>
      </c>
      <c r="C733" s="184" t="s">
        <v>1906</v>
      </c>
      <c r="D733" s="86" t="s">
        <v>1738</v>
      </c>
      <c r="E733" s="185">
        <v>1813.9</v>
      </c>
      <c r="F733" s="175">
        <f t="shared" si="16"/>
        <v>1606.6430469441984</v>
      </c>
      <c r="G733" s="195"/>
    </row>
    <row r="734" spans="1:7" s="172" customFormat="1" ht="24.95" customHeight="1">
      <c r="A734" s="177" t="s">
        <v>224</v>
      </c>
      <c r="B734" s="186" t="s">
        <v>1907</v>
      </c>
      <c r="C734" s="184" t="s">
        <v>1908</v>
      </c>
      <c r="D734" s="86" t="s">
        <v>1738</v>
      </c>
      <c r="E734" s="185">
        <v>1920.6</v>
      </c>
      <c r="F734" s="175">
        <f t="shared" si="16"/>
        <v>1701.1514614703276</v>
      </c>
      <c r="G734" s="195"/>
    </row>
    <row r="735" spans="1:7" s="172" customFormat="1" ht="24.95" customHeight="1">
      <c r="A735" s="177" t="s">
        <v>226</v>
      </c>
      <c r="B735" s="186" t="s">
        <v>1909</v>
      </c>
      <c r="C735" s="184" t="s">
        <v>1910</v>
      </c>
      <c r="D735" s="86" t="s">
        <v>1872</v>
      </c>
      <c r="E735" s="185">
        <v>3152.5</v>
      </c>
      <c r="F735" s="175">
        <f t="shared" si="16"/>
        <v>2792.2940655447296</v>
      </c>
      <c r="G735" s="195"/>
    </row>
    <row r="736" spans="1:7" s="172" customFormat="1" ht="24.95" customHeight="1">
      <c r="A736" s="177" t="s">
        <v>228</v>
      </c>
      <c r="B736" s="186" t="s">
        <v>1911</v>
      </c>
      <c r="C736" s="184" t="s">
        <v>1912</v>
      </c>
      <c r="D736" s="86" t="s">
        <v>1872</v>
      </c>
      <c r="E736" s="185">
        <v>3152.5</v>
      </c>
      <c r="F736" s="175">
        <f t="shared" si="16"/>
        <v>2792.2940655447296</v>
      </c>
      <c r="G736" s="195"/>
    </row>
    <row r="737" spans="1:7" s="172" customFormat="1" ht="24.95" customHeight="1">
      <c r="A737" s="177" t="s">
        <v>229</v>
      </c>
      <c r="B737" s="186" t="s">
        <v>1913</v>
      </c>
      <c r="C737" s="184"/>
      <c r="D737" s="86" t="s">
        <v>1738</v>
      </c>
      <c r="E737" s="185">
        <v>1115.5</v>
      </c>
      <c r="F737" s="175">
        <f t="shared" si="16"/>
        <v>988.04251550044285</v>
      </c>
      <c r="G737" s="195"/>
    </row>
  </sheetData>
  <sheetProtection password="CF7A" sheet="1" objects="1" scenarios="1"/>
  <mergeCells count="12">
    <mergeCell ref="A1:G1"/>
    <mergeCell ref="E2:F2"/>
    <mergeCell ref="A4:G4"/>
    <mergeCell ref="A165:G165"/>
    <mergeCell ref="A254:G254"/>
    <mergeCell ref="A660:G660"/>
    <mergeCell ref="A668:G668"/>
    <mergeCell ref="A2:A3"/>
    <mergeCell ref="B2:B3"/>
    <mergeCell ref="C2:C3"/>
    <mergeCell ref="D2:D3"/>
    <mergeCell ref="G2:G3"/>
  </mergeCells>
  <phoneticPr fontId="31" type="noConversion"/>
  <pageMargins left="0.56999999999999995" right="0.16" top="0.71" bottom="0.98425200000000002" header="0.51181100000000002" footer="0.51181100000000002"/>
  <pageSetup paperSize="9" scale="90" orientation="portrait"/>
</worksheet>
</file>

<file path=xl/worksheets/sheet6.xml><?xml version="1.0" encoding="utf-8"?>
<worksheet xmlns="http://schemas.openxmlformats.org/spreadsheetml/2006/main" xmlns:r="http://schemas.openxmlformats.org/officeDocument/2006/relationships">
  <dimension ref="A1:H166"/>
  <sheetViews>
    <sheetView workbookViewId="0">
      <selection activeCell="G14" sqref="G14"/>
    </sheetView>
  </sheetViews>
  <sheetFormatPr defaultColWidth="9.140625" defaultRowHeight="12.75" customHeight="1"/>
  <cols>
    <col min="1" max="1" width="6.7109375" style="81" customWidth="1"/>
    <col min="2" max="2" width="28.28515625" customWidth="1"/>
    <col min="3" max="3" width="29" style="81" customWidth="1"/>
    <col min="4" max="4" width="9.7109375" customWidth="1"/>
    <col min="5" max="5" width="9.28515625" customWidth="1"/>
    <col min="6" max="6" width="9.7109375" style="81" customWidth="1"/>
    <col min="7" max="7" width="9.7109375" customWidth="1"/>
    <col min="8" max="8" width="9.7109375" style="136" customWidth="1"/>
  </cols>
  <sheetData>
    <row r="1" spans="1:8" ht="48" customHeight="1">
      <c r="A1" s="282" t="s">
        <v>12</v>
      </c>
      <c r="B1" s="282"/>
      <c r="C1" s="282"/>
      <c r="D1" s="282"/>
      <c r="E1" s="282"/>
      <c r="F1" s="282"/>
      <c r="G1" s="282"/>
      <c r="H1" s="137"/>
    </row>
    <row r="2" spans="1:8" ht="24.95" customHeight="1">
      <c r="A2" s="269" t="s">
        <v>4</v>
      </c>
      <c r="B2" s="273" t="s">
        <v>39</v>
      </c>
      <c r="C2" s="273" t="s">
        <v>40</v>
      </c>
      <c r="D2" s="273" t="s">
        <v>41</v>
      </c>
      <c r="E2" s="277" t="s">
        <v>42</v>
      </c>
      <c r="F2" s="277"/>
      <c r="G2" s="277" t="s">
        <v>43</v>
      </c>
      <c r="H2" s="138"/>
    </row>
    <row r="3" spans="1:8" ht="24.95" customHeight="1">
      <c r="A3" s="269"/>
      <c r="B3" s="273"/>
      <c r="C3" s="273"/>
      <c r="D3" s="273"/>
      <c r="E3" s="84" t="s">
        <v>1914</v>
      </c>
      <c r="F3" s="84" t="s">
        <v>45</v>
      </c>
      <c r="G3" s="277"/>
      <c r="H3" s="138"/>
    </row>
    <row r="4" spans="1:8" ht="24.95" customHeight="1">
      <c r="A4" s="278" t="s">
        <v>1915</v>
      </c>
      <c r="B4" s="278"/>
      <c r="C4" s="278"/>
      <c r="D4" s="278"/>
      <c r="E4" s="278"/>
      <c r="F4" s="278"/>
      <c r="G4" s="278"/>
      <c r="H4" s="139"/>
    </row>
    <row r="5" spans="1:8" ht="24.95" customHeight="1">
      <c r="A5" s="140">
        <v>1</v>
      </c>
      <c r="B5" s="141" t="s">
        <v>1916</v>
      </c>
      <c r="C5" s="86" t="s">
        <v>1917</v>
      </c>
      <c r="D5" s="87" t="s">
        <v>356</v>
      </c>
      <c r="E5" s="142">
        <v>104</v>
      </c>
      <c r="F5" s="87">
        <f t="shared" ref="F5:F24" si="0">E5/1.128</f>
        <v>92.198581560283699</v>
      </c>
      <c r="G5" s="143"/>
      <c r="H5" s="144"/>
    </row>
    <row r="6" spans="1:8" ht="24.95" customHeight="1">
      <c r="A6" s="140">
        <v>2</v>
      </c>
      <c r="B6" s="141" t="s">
        <v>1916</v>
      </c>
      <c r="C6" s="86" t="s">
        <v>1918</v>
      </c>
      <c r="D6" s="87" t="s">
        <v>356</v>
      </c>
      <c r="E6" s="142">
        <v>139</v>
      </c>
      <c r="F6" s="87">
        <f t="shared" si="0"/>
        <v>123.22695035460994</v>
      </c>
      <c r="G6" s="143"/>
      <c r="H6" s="144"/>
    </row>
    <row r="7" spans="1:8" ht="24.95" customHeight="1">
      <c r="A7" s="140">
        <v>3</v>
      </c>
      <c r="B7" s="141" t="s">
        <v>1916</v>
      </c>
      <c r="C7" s="86" t="s">
        <v>1919</v>
      </c>
      <c r="D7" s="87" t="s">
        <v>356</v>
      </c>
      <c r="E7" s="142">
        <v>155</v>
      </c>
      <c r="F7" s="87">
        <f t="shared" si="0"/>
        <v>137.41134751773052</v>
      </c>
      <c r="G7" s="143"/>
      <c r="H7" s="144"/>
    </row>
    <row r="8" spans="1:8" ht="24.95" customHeight="1">
      <c r="A8" s="140">
        <v>4</v>
      </c>
      <c r="B8" s="141" t="s">
        <v>1916</v>
      </c>
      <c r="C8" s="86" t="s">
        <v>1920</v>
      </c>
      <c r="D8" s="87" t="s">
        <v>356</v>
      </c>
      <c r="E8" s="142">
        <v>130</v>
      </c>
      <c r="F8" s="87">
        <f t="shared" si="0"/>
        <v>115.24822695035462</v>
      </c>
      <c r="G8" s="143"/>
      <c r="H8" s="144"/>
    </row>
    <row r="9" spans="1:8" ht="24.95" customHeight="1">
      <c r="A9" s="140">
        <v>5</v>
      </c>
      <c r="B9" s="141" t="s">
        <v>1916</v>
      </c>
      <c r="C9" s="86" t="s">
        <v>1921</v>
      </c>
      <c r="D9" s="87" t="s">
        <v>356</v>
      </c>
      <c r="E9" s="142">
        <v>170</v>
      </c>
      <c r="F9" s="87">
        <f t="shared" si="0"/>
        <v>150.70921985815605</v>
      </c>
      <c r="G9" s="143"/>
      <c r="H9" s="144"/>
    </row>
    <row r="10" spans="1:8" ht="24.95" customHeight="1">
      <c r="A10" s="140">
        <v>6</v>
      </c>
      <c r="B10" s="141" t="s">
        <v>1916</v>
      </c>
      <c r="C10" s="86" t="s">
        <v>1922</v>
      </c>
      <c r="D10" s="87" t="s">
        <v>356</v>
      </c>
      <c r="E10" s="142">
        <v>193</v>
      </c>
      <c r="F10" s="87">
        <f t="shared" si="0"/>
        <v>171.09929078014187</v>
      </c>
      <c r="G10" s="143"/>
      <c r="H10" s="144"/>
    </row>
    <row r="11" spans="1:8" ht="24.95" customHeight="1">
      <c r="A11" s="140">
        <v>7</v>
      </c>
      <c r="B11" s="145" t="s">
        <v>1923</v>
      </c>
      <c r="C11" s="86" t="s">
        <v>1924</v>
      </c>
      <c r="D11" s="86" t="s">
        <v>356</v>
      </c>
      <c r="E11" s="142">
        <v>192</v>
      </c>
      <c r="F11" s="87">
        <f t="shared" si="0"/>
        <v>170.21276595744683</v>
      </c>
      <c r="G11" s="143"/>
      <c r="H11" s="144"/>
    </row>
    <row r="12" spans="1:8" ht="24.95" customHeight="1">
      <c r="A12" s="140">
        <v>8</v>
      </c>
      <c r="B12" s="141" t="s">
        <v>1925</v>
      </c>
      <c r="C12" s="86" t="s">
        <v>1926</v>
      </c>
      <c r="D12" s="87" t="s">
        <v>94</v>
      </c>
      <c r="E12" s="142">
        <v>93</v>
      </c>
      <c r="F12" s="87">
        <f t="shared" si="0"/>
        <v>82.446808510638306</v>
      </c>
      <c r="G12" s="143"/>
      <c r="H12" s="144"/>
    </row>
    <row r="13" spans="1:8" ht="24.95" customHeight="1">
      <c r="A13" s="140">
        <v>9</v>
      </c>
      <c r="B13" s="141" t="s">
        <v>1925</v>
      </c>
      <c r="C13" s="86" t="s">
        <v>1927</v>
      </c>
      <c r="D13" s="87" t="s">
        <v>94</v>
      </c>
      <c r="E13" s="142">
        <v>135</v>
      </c>
      <c r="F13" s="87">
        <f t="shared" si="0"/>
        <v>119.68085106382979</v>
      </c>
      <c r="G13" s="143"/>
      <c r="H13" s="144"/>
    </row>
    <row r="14" spans="1:8" ht="24.95" customHeight="1">
      <c r="A14" s="140">
        <v>10</v>
      </c>
      <c r="B14" s="141" t="s">
        <v>1928</v>
      </c>
      <c r="C14" s="86" t="s">
        <v>1926</v>
      </c>
      <c r="D14" s="87" t="s">
        <v>94</v>
      </c>
      <c r="E14" s="142">
        <v>109</v>
      </c>
      <c r="F14" s="87">
        <f t="shared" si="0"/>
        <v>96.63120567375887</v>
      </c>
      <c r="G14" s="143"/>
      <c r="H14" s="144"/>
    </row>
    <row r="15" spans="1:8" ht="24.95" customHeight="1">
      <c r="A15" s="140">
        <v>11</v>
      </c>
      <c r="B15" s="141" t="s">
        <v>1928</v>
      </c>
      <c r="C15" s="86" t="s">
        <v>1927</v>
      </c>
      <c r="D15" s="87" t="s">
        <v>94</v>
      </c>
      <c r="E15" s="142">
        <v>152</v>
      </c>
      <c r="F15" s="87">
        <f t="shared" si="0"/>
        <v>134.75177304964541</v>
      </c>
      <c r="G15" s="143"/>
      <c r="H15" s="144"/>
    </row>
    <row r="16" spans="1:8" ht="24.95" customHeight="1">
      <c r="A16" s="140">
        <v>12</v>
      </c>
      <c r="B16" s="146" t="s">
        <v>1929</v>
      </c>
      <c r="C16" s="86" t="s">
        <v>1926</v>
      </c>
      <c r="D16" s="147" t="s">
        <v>94</v>
      </c>
      <c r="E16" s="142">
        <v>122</v>
      </c>
      <c r="F16" s="87">
        <f t="shared" si="0"/>
        <v>108.15602836879434</v>
      </c>
      <c r="G16" s="143"/>
      <c r="H16" s="144"/>
    </row>
    <row r="17" spans="1:8" ht="24.95" customHeight="1">
      <c r="A17" s="140">
        <v>13</v>
      </c>
      <c r="B17" s="146" t="s">
        <v>1930</v>
      </c>
      <c r="C17" s="86" t="s">
        <v>1926</v>
      </c>
      <c r="D17" s="147" t="s">
        <v>94</v>
      </c>
      <c r="E17" s="142">
        <v>132</v>
      </c>
      <c r="F17" s="87">
        <f t="shared" si="0"/>
        <v>117.02127659574469</v>
      </c>
      <c r="G17" s="143"/>
      <c r="H17" s="144"/>
    </row>
    <row r="18" spans="1:8" ht="24.95" customHeight="1">
      <c r="A18" s="82">
        <v>14</v>
      </c>
      <c r="B18" s="141" t="s">
        <v>1929</v>
      </c>
      <c r="C18" s="86" t="s">
        <v>1927</v>
      </c>
      <c r="D18" s="147" t="s">
        <v>94</v>
      </c>
      <c r="E18" s="142">
        <v>198</v>
      </c>
      <c r="F18" s="87">
        <f t="shared" si="0"/>
        <v>175.53191489361703</v>
      </c>
      <c r="G18" s="143"/>
      <c r="H18" s="144"/>
    </row>
    <row r="19" spans="1:8" ht="24.95" customHeight="1">
      <c r="A19" s="82">
        <v>15</v>
      </c>
      <c r="B19" s="148" t="s">
        <v>1931</v>
      </c>
      <c r="C19" s="86" t="s">
        <v>1926</v>
      </c>
      <c r="D19" s="87" t="s">
        <v>94</v>
      </c>
      <c r="E19" s="142">
        <v>165</v>
      </c>
      <c r="F19" s="87">
        <f t="shared" si="0"/>
        <v>146.27659574468086</v>
      </c>
      <c r="G19" s="143"/>
      <c r="H19" s="144"/>
    </row>
    <row r="20" spans="1:8" ht="24.95" customHeight="1">
      <c r="A20" s="82">
        <v>16</v>
      </c>
      <c r="B20" s="141" t="s">
        <v>1931</v>
      </c>
      <c r="C20" s="86" t="s">
        <v>1927</v>
      </c>
      <c r="D20" s="87" t="s">
        <v>94</v>
      </c>
      <c r="E20" s="142">
        <v>222</v>
      </c>
      <c r="F20" s="87">
        <f t="shared" si="0"/>
        <v>196.80851063829789</v>
      </c>
      <c r="G20" s="143"/>
      <c r="H20" s="144"/>
    </row>
    <row r="21" spans="1:8" ht="24.95" customHeight="1">
      <c r="A21" s="82">
        <v>17</v>
      </c>
      <c r="B21" s="148" t="s">
        <v>1932</v>
      </c>
      <c r="C21" s="86" t="s">
        <v>1933</v>
      </c>
      <c r="D21" s="86" t="s">
        <v>356</v>
      </c>
      <c r="E21" s="142">
        <v>50</v>
      </c>
      <c r="F21" s="87">
        <f t="shared" si="0"/>
        <v>44.326241134751776</v>
      </c>
      <c r="G21" s="143"/>
      <c r="H21" s="144"/>
    </row>
    <row r="22" spans="1:8" ht="24.95" customHeight="1">
      <c r="A22" s="82">
        <v>18</v>
      </c>
      <c r="B22" s="148" t="s">
        <v>1934</v>
      </c>
      <c r="C22" s="86" t="s">
        <v>1935</v>
      </c>
      <c r="D22" s="86" t="s">
        <v>356</v>
      </c>
      <c r="E22" s="142">
        <v>124</v>
      </c>
      <c r="F22" s="87">
        <f t="shared" si="0"/>
        <v>109.92907801418441</v>
      </c>
      <c r="G22" s="143"/>
      <c r="H22" s="144"/>
    </row>
    <row r="23" spans="1:8" ht="24.95" customHeight="1">
      <c r="A23" s="82">
        <v>19</v>
      </c>
      <c r="B23" s="148" t="s">
        <v>1936</v>
      </c>
      <c r="C23" s="86" t="s">
        <v>1937</v>
      </c>
      <c r="D23" s="86" t="s">
        <v>882</v>
      </c>
      <c r="E23" s="142">
        <v>145</v>
      </c>
      <c r="F23" s="87">
        <f t="shared" si="0"/>
        <v>128.54609929078015</v>
      </c>
      <c r="G23" s="143"/>
      <c r="H23" s="144"/>
    </row>
    <row r="24" spans="1:8" ht="24.95" customHeight="1">
      <c r="A24" s="82">
        <v>20</v>
      </c>
      <c r="B24" s="141" t="s">
        <v>1938</v>
      </c>
      <c r="C24" s="86" t="s">
        <v>1939</v>
      </c>
      <c r="D24" s="87" t="s">
        <v>356</v>
      </c>
      <c r="E24" s="142">
        <v>94</v>
      </c>
      <c r="F24" s="87">
        <f t="shared" si="0"/>
        <v>83.333333333333343</v>
      </c>
      <c r="G24" s="143"/>
      <c r="H24" s="144"/>
    </row>
    <row r="25" spans="1:8" ht="24.95" customHeight="1">
      <c r="A25" s="278" t="s">
        <v>1940</v>
      </c>
      <c r="B25" s="283"/>
      <c r="C25" s="283"/>
      <c r="D25" s="283"/>
      <c r="E25" s="283"/>
      <c r="F25" s="283"/>
      <c r="G25" s="283"/>
      <c r="H25" s="149"/>
    </row>
    <row r="26" spans="1:8" ht="24.95" customHeight="1">
      <c r="A26" s="82">
        <v>1</v>
      </c>
      <c r="B26" s="141" t="s">
        <v>1941</v>
      </c>
      <c r="C26" s="86" t="s">
        <v>1942</v>
      </c>
      <c r="D26" s="87" t="s">
        <v>83</v>
      </c>
      <c r="E26" s="87">
        <v>25</v>
      </c>
      <c r="F26" s="150">
        <f t="shared" ref="F26:F40" si="1">E26/1.128</f>
        <v>22.163120567375888</v>
      </c>
      <c r="G26" s="151"/>
      <c r="H26" s="152"/>
    </row>
    <row r="27" spans="1:8" ht="24.95" customHeight="1">
      <c r="A27" s="82">
        <v>2</v>
      </c>
      <c r="B27" s="141" t="s">
        <v>1941</v>
      </c>
      <c r="C27" s="86" t="s">
        <v>1943</v>
      </c>
      <c r="D27" s="87" t="s">
        <v>83</v>
      </c>
      <c r="E27" s="87">
        <v>27</v>
      </c>
      <c r="F27" s="150">
        <f t="shared" si="1"/>
        <v>23.936170212765958</v>
      </c>
      <c r="G27" s="151"/>
      <c r="H27" s="152"/>
    </row>
    <row r="28" spans="1:8" ht="24.95" customHeight="1">
      <c r="A28" s="82">
        <v>3</v>
      </c>
      <c r="B28" s="141" t="s">
        <v>1941</v>
      </c>
      <c r="C28" s="86" t="s">
        <v>1944</v>
      </c>
      <c r="D28" s="87" t="s">
        <v>83</v>
      </c>
      <c r="E28" s="87">
        <v>31</v>
      </c>
      <c r="F28" s="150">
        <f t="shared" si="1"/>
        <v>27.482269503546103</v>
      </c>
      <c r="G28" s="151"/>
      <c r="H28" s="152"/>
    </row>
    <row r="29" spans="1:8" ht="24.95" customHeight="1">
      <c r="A29" s="82">
        <v>4</v>
      </c>
      <c r="B29" s="141" t="s">
        <v>1945</v>
      </c>
      <c r="C29" s="86" t="s">
        <v>1946</v>
      </c>
      <c r="D29" s="87" t="s">
        <v>356</v>
      </c>
      <c r="E29" s="87">
        <v>28</v>
      </c>
      <c r="F29" s="150">
        <f t="shared" si="1"/>
        <v>24.822695035460995</v>
      </c>
      <c r="G29" s="151"/>
      <c r="H29" s="152"/>
    </row>
    <row r="30" spans="1:8" ht="24.95" customHeight="1">
      <c r="A30" s="82">
        <v>5</v>
      </c>
      <c r="B30" s="141" t="s">
        <v>1945</v>
      </c>
      <c r="C30" s="86" t="s">
        <v>1917</v>
      </c>
      <c r="D30" s="87" t="s">
        <v>356</v>
      </c>
      <c r="E30" s="87">
        <v>29</v>
      </c>
      <c r="F30" s="150">
        <f t="shared" si="1"/>
        <v>25.709219858156033</v>
      </c>
      <c r="G30" s="151"/>
      <c r="H30" s="152"/>
    </row>
    <row r="31" spans="1:8" ht="24.95" customHeight="1">
      <c r="A31" s="82">
        <v>6</v>
      </c>
      <c r="B31" s="141" t="s">
        <v>1947</v>
      </c>
      <c r="C31" s="86" t="s">
        <v>1948</v>
      </c>
      <c r="D31" s="87" t="s">
        <v>94</v>
      </c>
      <c r="E31" s="87">
        <v>40</v>
      </c>
      <c r="F31" s="150">
        <f t="shared" si="1"/>
        <v>35.460992907801419</v>
      </c>
      <c r="G31" s="143"/>
      <c r="H31" s="144"/>
    </row>
    <row r="32" spans="1:8" ht="24.95" customHeight="1">
      <c r="A32" s="82">
        <v>7</v>
      </c>
      <c r="B32" s="141" t="s">
        <v>1949</v>
      </c>
      <c r="C32" s="86" t="s">
        <v>1950</v>
      </c>
      <c r="D32" s="87" t="s">
        <v>94</v>
      </c>
      <c r="E32" s="87">
        <v>55</v>
      </c>
      <c r="F32" s="150">
        <f t="shared" si="1"/>
        <v>48.758865248226954</v>
      </c>
      <c r="G32" s="143"/>
      <c r="H32" s="144"/>
    </row>
    <row r="33" spans="1:8" ht="24.95" customHeight="1">
      <c r="A33" s="82">
        <v>8</v>
      </c>
      <c r="B33" s="141" t="s">
        <v>1951</v>
      </c>
      <c r="C33" s="86" t="s">
        <v>1948</v>
      </c>
      <c r="D33" s="87" t="s">
        <v>94</v>
      </c>
      <c r="E33" s="87">
        <v>58</v>
      </c>
      <c r="F33" s="150">
        <f t="shared" si="1"/>
        <v>51.418439716312065</v>
      </c>
      <c r="G33" s="143"/>
      <c r="H33" s="144"/>
    </row>
    <row r="34" spans="1:8" ht="24.95" customHeight="1">
      <c r="A34" s="82">
        <v>9</v>
      </c>
      <c r="B34" s="141" t="s">
        <v>1952</v>
      </c>
      <c r="C34" s="86" t="s">
        <v>1948</v>
      </c>
      <c r="D34" s="87" t="s">
        <v>94</v>
      </c>
      <c r="E34" s="87">
        <v>45</v>
      </c>
      <c r="F34" s="150">
        <f t="shared" si="1"/>
        <v>39.893617021276597</v>
      </c>
      <c r="G34" s="143"/>
      <c r="H34" s="144"/>
    </row>
    <row r="35" spans="1:8" ht="24.95" customHeight="1">
      <c r="A35" s="82">
        <v>10</v>
      </c>
      <c r="B35" s="141" t="s">
        <v>1953</v>
      </c>
      <c r="C35" s="86" t="s">
        <v>1948</v>
      </c>
      <c r="D35" s="87" t="s">
        <v>94</v>
      </c>
      <c r="E35" s="87">
        <v>43</v>
      </c>
      <c r="F35" s="150">
        <f t="shared" si="1"/>
        <v>38.12056737588653</v>
      </c>
      <c r="G35" s="143"/>
      <c r="H35" s="144"/>
    </row>
    <row r="36" spans="1:8" ht="24.95" customHeight="1">
      <c r="A36" s="82">
        <v>11</v>
      </c>
      <c r="B36" s="141" t="s">
        <v>1954</v>
      </c>
      <c r="C36" s="86" t="s">
        <v>1948</v>
      </c>
      <c r="D36" s="87" t="s">
        <v>94</v>
      </c>
      <c r="E36" s="87">
        <v>65</v>
      </c>
      <c r="F36" s="150">
        <f t="shared" si="1"/>
        <v>57.62411347517731</v>
      </c>
      <c r="G36" s="143"/>
      <c r="H36" s="144"/>
    </row>
    <row r="37" spans="1:8" ht="24.95" customHeight="1">
      <c r="A37" s="82">
        <v>12</v>
      </c>
      <c r="B37" s="141" t="s">
        <v>1955</v>
      </c>
      <c r="C37" s="86" t="s">
        <v>1948</v>
      </c>
      <c r="D37" s="87" t="s">
        <v>94</v>
      </c>
      <c r="E37" s="87">
        <v>75</v>
      </c>
      <c r="F37" s="150">
        <f t="shared" si="1"/>
        <v>66.489361702127667</v>
      </c>
      <c r="G37" s="143"/>
      <c r="H37" s="144"/>
    </row>
    <row r="38" spans="1:8" ht="24.95" customHeight="1">
      <c r="A38" s="82">
        <v>13</v>
      </c>
      <c r="B38" s="153" t="s">
        <v>1956</v>
      </c>
      <c r="C38" s="141" t="s">
        <v>1957</v>
      </c>
      <c r="D38" s="86" t="s">
        <v>83</v>
      </c>
      <c r="E38" s="154">
        <v>18.3</v>
      </c>
      <c r="F38" s="154">
        <f t="shared" si="1"/>
        <v>16.223404255319153</v>
      </c>
      <c r="G38" s="143"/>
      <c r="H38" s="144"/>
    </row>
    <row r="39" spans="1:8" ht="24.95" customHeight="1">
      <c r="A39" s="82">
        <v>14</v>
      </c>
      <c r="B39" s="153" t="s">
        <v>1958</v>
      </c>
      <c r="C39" s="141" t="s">
        <v>1959</v>
      </c>
      <c r="D39" s="86" t="s">
        <v>83</v>
      </c>
      <c r="E39" s="154">
        <v>20.3</v>
      </c>
      <c r="F39" s="154">
        <f t="shared" si="1"/>
        <v>17.996453900709223</v>
      </c>
      <c r="G39" s="143"/>
      <c r="H39" s="144"/>
    </row>
    <row r="40" spans="1:8" ht="24.95" customHeight="1">
      <c r="A40" s="82">
        <v>15</v>
      </c>
      <c r="B40" s="153" t="s">
        <v>1960</v>
      </c>
      <c r="C40" s="141" t="s">
        <v>1961</v>
      </c>
      <c r="D40" s="86" t="s">
        <v>83</v>
      </c>
      <c r="E40" s="154">
        <v>20.3</v>
      </c>
      <c r="F40" s="154">
        <f t="shared" si="1"/>
        <v>17.996453900709223</v>
      </c>
      <c r="G40" s="143"/>
      <c r="H40" s="144"/>
    </row>
    <row r="41" spans="1:8" ht="24.95" customHeight="1">
      <c r="A41" s="82">
        <v>16</v>
      </c>
      <c r="B41" s="141" t="s">
        <v>1962</v>
      </c>
      <c r="C41" s="86" t="s">
        <v>1963</v>
      </c>
      <c r="D41" s="87" t="s">
        <v>356</v>
      </c>
      <c r="E41" s="150">
        <v>30.72</v>
      </c>
      <c r="F41" s="150">
        <f t="shared" ref="F41:F48" si="2">E41/1.127</f>
        <v>27.258207630878438</v>
      </c>
      <c r="G41" s="143"/>
      <c r="H41" s="144"/>
    </row>
    <row r="42" spans="1:8" ht="24.95" customHeight="1">
      <c r="A42" s="82">
        <v>17</v>
      </c>
      <c r="B42" s="141" t="s">
        <v>1962</v>
      </c>
      <c r="C42" s="86" t="s">
        <v>1964</v>
      </c>
      <c r="D42" s="87" t="s">
        <v>356</v>
      </c>
      <c r="E42" s="150">
        <v>51.84</v>
      </c>
      <c r="F42" s="150">
        <f t="shared" si="2"/>
        <v>45.998225377107367</v>
      </c>
      <c r="G42" s="143"/>
      <c r="H42" s="144"/>
    </row>
    <row r="43" spans="1:8" ht="24.95" customHeight="1">
      <c r="A43" s="82">
        <v>18</v>
      </c>
      <c r="B43" s="141" t="s">
        <v>1962</v>
      </c>
      <c r="C43" s="86" t="s">
        <v>1965</v>
      </c>
      <c r="D43" s="87" t="s">
        <v>356</v>
      </c>
      <c r="E43" s="150">
        <v>67.2</v>
      </c>
      <c r="F43" s="150">
        <f t="shared" si="2"/>
        <v>59.62732919254659</v>
      </c>
      <c r="G43" s="143"/>
      <c r="H43" s="144"/>
    </row>
    <row r="44" spans="1:8" ht="24.95" customHeight="1">
      <c r="A44" s="82">
        <v>19</v>
      </c>
      <c r="B44" s="141" t="s">
        <v>1962</v>
      </c>
      <c r="C44" s="86" t="s">
        <v>1966</v>
      </c>
      <c r="D44" s="87" t="s">
        <v>356</v>
      </c>
      <c r="E44" s="150">
        <v>88.32</v>
      </c>
      <c r="F44" s="150">
        <f t="shared" si="2"/>
        <v>78.367346938775498</v>
      </c>
      <c r="G44" s="143"/>
      <c r="H44" s="144"/>
    </row>
    <row r="45" spans="1:8" ht="24.95" customHeight="1">
      <c r="A45" s="82">
        <v>20</v>
      </c>
      <c r="B45" s="141" t="s">
        <v>1962</v>
      </c>
      <c r="C45" s="86" t="s">
        <v>1967</v>
      </c>
      <c r="D45" s="87" t="s">
        <v>356</v>
      </c>
      <c r="E45" s="150">
        <v>163.19999999999999</v>
      </c>
      <c r="F45" s="150">
        <f t="shared" si="2"/>
        <v>144.8092280390417</v>
      </c>
      <c r="G45" s="143"/>
      <c r="H45" s="144"/>
    </row>
    <row r="46" spans="1:8" ht="24.95" customHeight="1">
      <c r="A46" s="82">
        <v>21</v>
      </c>
      <c r="B46" s="141" t="s">
        <v>1962</v>
      </c>
      <c r="C46" s="86" t="s">
        <v>1968</v>
      </c>
      <c r="D46" s="87" t="s">
        <v>356</v>
      </c>
      <c r="E46" s="150">
        <v>238.08</v>
      </c>
      <c r="F46" s="150">
        <f t="shared" si="2"/>
        <v>211.25110913930791</v>
      </c>
      <c r="G46" s="143"/>
      <c r="H46" s="144"/>
    </row>
    <row r="47" spans="1:8" ht="24.95" customHeight="1">
      <c r="A47" s="82">
        <v>22</v>
      </c>
      <c r="B47" s="141" t="s">
        <v>1962</v>
      </c>
      <c r="C47" s="86" t="s">
        <v>1969</v>
      </c>
      <c r="D47" s="87" t="s">
        <v>356</v>
      </c>
      <c r="E47" s="150">
        <v>342.72</v>
      </c>
      <c r="F47" s="150">
        <f t="shared" si="2"/>
        <v>304.0993788819876</v>
      </c>
      <c r="G47" s="143"/>
      <c r="H47" s="144"/>
    </row>
    <row r="48" spans="1:8" ht="24.95" customHeight="1">
      <c r="A48" s="82">
        <v>23</v>
      </c>
      <c r="B48" s="141" t="s">
        <v>1962</v>
      </c>
      <c r="C48" s="86" t="s">
        <v>1970</v>
      </c>
      <c r="D48" s="87" t="s">
        <v>356</v>
      </c>
      <c r="E48" s="150">
        <v>446.4</v>
      </c>
      <c r="F48" s="150">
        <f t="shared" si="2"/>
        <v>396.09582963620227</v>
      </c>
      <c r="G48" s="143"/>
      <c r="H48" s="144"/>
    </row>
    <row r="49" spans="1:8" ht="24.95" customHeight="1">
      <c r="A49" s="82">
        <v>24</v>
      </c>
      <c r="B49" s="141" t="s">
        <v>1962</v>
      </c>
      <c r="C49" s="86" t="s">
        <v>1971</v>
      </c>
      <c r="D49" s="87" t="s">
        <v>356</v>
      </c>
      <c r="E49" s="150">
        <v>642.24</v>
      </c>
      <c r="F49" s="150">
        <f>E49/1.126</f>
        <v>570.37300177619898</v>
      </c>
      <c r="G49" s="143"/>
      <c r="H49" s="144"/>
    </row>
    <row r="50" spans="1:8" ht="24.95" customHeight="1">
      <c r="A50" s="82">
        <v>25</v>
      </c>
      <c r="B50" s="141" t="s">
        <v>1972</v>
      </c>
      <c r="C50" s="86" t="s">
        <v>1968</v>
      </c>
      <c r="D50" s="87" t="s">
        <v>356</v>
      </c>
      <c r="E50" s="150">
        <v>291.83999999999997</v>
      </c>
      <c r="F50" s="150">
        <f>E50/1.127</f>
        <v>258.95297249334516</v>
      </c>
      <c r="G50" s="143"/>
      <c r="H50" s="144"/>
    </row>
    <row r="51" spans="1:8" ht="24.95" customHeight="1">
      <c r="A51" s="82">
        <v>26</v>
      </c>
      <c r="B51" s="141" t="s">
        <v>1972</v>
      </c>
      <c r="C51" s="86" t="s">
        <v>1969</v>
      </c>
      <c r="D51" s="87" t="s">
        <v>356</v>
      </c>
      <c r="E51" s="150">
        <v>427.2</v>
      </c>
      <c r="F51" s="150">
        <f>E51/1.127</f>
        <v>379.05944986690326</v>
      </c>
      <c r="G51" s="143"/>
      <c r="H51" s="144"/>
    </row>
    <row r="52" spans="1:8" ht="24.95" customHeight="1">
      <c r="A52" s="82">
        <v>27</v>
      </c>
      <c r="B52" s="141" t="s">
        <v>1972</v>
      </c>
      <c r="C52" s="86" t="s">
        <v>1970</v>
      </c>
      <c r="D52" s="87" t="s">
        <v>356</v>
      </c>
      <c r="E52" s="150">
        <v>614.4</v>
      </c>
      <c r="F52" s="150">
        <f>E52/1.127</f>
        <v>545.16415261756879</v>
      </c>
      <c r="G52" s="143"/>
      <c r="H52" s="144"/>
    </row>
    <row r="53" spans="1:8" ht="24.95" customHeight="1">
      <c r="A53" s="82">
        <v>28</v>
      </c>
      <c r="B53" s="141" t="s">
        <v>1972</v>
      </c>
      <c r="C53" s="86" t="s">
        <v>1971</v>
      </c>
      <c r="D53" s="87" t="s">
        <v>356</v>
      </c>
      <c r="E53" s="150">
        <v>809.28</v>
      </c>
      <c r="F53" s="150">
        <f>E53/1.126</f>
        <v>718.72113676731794</v>
      </c>
      <c r="G53" s="87"/>
      <c r="H53" s="155"/>
    </row>
    <row r="54" spans="1:8" ht="24.95" customHeight="1">
      <c r="A54" s="82">
        <v>29</v>
      </c>
      <c r="B54" s="141" t="s">
        <v>1973</v>
      </c>
      <c r="C54" s="86" t="s">
        <v>1974</v>
      </c>
      <c r="D54" s="87" t="s">
        <v>356</v>
      </c>
      <c r="E54" s="150">
        <v>68.16</v>
      </c>
      <c r="F54" s="150">
        <f t="shared" ref="F54:F65" si="3">E54/1.127</f>
        <v>60.479148181011531</v>
      </c>
      <c r="G54" s="87"/>
      <c r="H54" s="155"/>
    </row>
    <row r="55" spans="1:8" ht="24.95" customHeight="1">
      <c r="A55" s="82">
        <v>30</v>
      </c>
      <c r="B55" s="141" t="s">
        <v>1973</v>
      </c>
      <c r="C55" s="86" t="s">
        <v>1975</v>
      </c>
      <c r="D55" s="87" t="s">
        <v>356</v>
      </c>
      <c r="E55" s="150">
        <v>101.76</v>
      </c>
      <c r="F55" s="150">
        <f t="shared" si="3"/>
        <v>90.292812777284837</v>
      </c>
      <c r="G55" s="87"/>
      <c r="H55" s="155"/>
    </row>
    <row r="56" spans="1:8" ht="24.95" customHeight="1">
      <c r="A56" s="82">
        <v>31</v>
      </c>
      <c r="B56" s="141" t="s">
        <v>1973</v>
      </c>
      <c r="C56" s="86" t="s">
        <v>1976</v>
      </c>
      <c r="D56" s="87" t="s">
        <v>356</v>
      </c>
      <c r="E56" s="150">
        <v>125.76</v>
      </c>
      <c r="F56" s="150">
        <f t="shared" si="3"/>
        <v>111.58828748890861</v>
      </c>
      <c r="G56" s="87"/>
      <c r="H56" s="155"/>
    </row>
    <row r="57" spans="1:8" ht="24.95" customHeight="1">
      <c r="A57" s="82">
        <v>32</v>
      </c>
      <c r="B57" s="141" t="s">
        <v>1973</v>
      </c>
      <c r="C57" s="86" t="s">
        <v>1977</v>
      </c>
      <c r="D57" s="87" t="s">
        <v>356</v>
      </c>
      <c r="E57" s="150">
        <v>186.24</v>
      </c>
      <c r="F57" s="150">
        <f t="shared" si="3"/>
        <v>165.25288376220055</v>
      </c>
      <c r="G57" s="87"/>
      <c r="H57" s="155"/>
    </row>
    <row r="58" spans="1:8" ht="24.95" customHeight="1">
      <c r="A58" s="82">
        <v>33</v>
      </c>
      <c r="B58" s="141" t="s">
        <v>1973</v>
      </c>
      <c r="C58" s="86" t="s">
        <v>1978</v>
      </c>
      <c r="D58" s="87" t="s">
        <v>356</v>
      </c>
      <c r="E58" s="150">
        <v>283.2</v>
      </c>
      <c r="F58" s="150">
        <f t="shared" si="3"/>
        <v>251.2866015971606</v>
      </c>
      <c r="G58" s="87"/>
      <c r="H58" s="155"/>
    </row>
    <row r="59" spans="1:8" ht="24.95" customHeight="1">
      <c r="A59" s="82">
        <v>34</v>
      </c>
      <c r="B59" s="141" t="s">
        <v>1973</v>
      </c>
      <c r="C59" s="86" t="s">
        <v>1979</v>
      </c>
      <c r="D59" s="87" t="s">
        <v>356</v>
      </c>
      <c r="E59" s="150">
        <v>398.4</v>
      </c>
      <c r="F59" s="150">
        <f t="shared" si="3"/>
        <v>353.50488021295473</v>
      </c>
      <c r="G59" s="87"/>
      <c r="H59" s="155"/>
    </row>
    <row r="60" spans="1:8" ht="24.95" customHeight="1">
      <c r="A60" s="82">
        <v>35</v>
      </c>
      <c r="B60" s="141" t="s">
        <v>1973</v>
      </c>
      <c r="C60" s="86" t="s">
        <v>1980</v>
      </c>
      <c r="D60" s="87" t="s">
        <v>356</v>
      </c>
      <c r="E60" s="150">
        <v>547.20000000000005</v>
      </c>
      <c r="F60" s="150">
        <f t="shared" si="3"/>
        <v>485.53682342502225</v>
      </c>
      <c r="G60" s="87"/>
      <c r="H60" s="155"/>
    </row>
    <row r="61" spans="1:8" ht="24.95" customHeight="1">
      <c r="A61" s="82">
        <v>36</v>
      </c>
      <c r="B61" s="141" t="s">
        <v>1981</v>
      </c>
      <c r="C61" s="86" t="s">
        <v>1974</v>
      </c>
      <c r="D61" s="87" t="s">
        <v>356</v>
      </c>
      <c r="E61" s="150">
        <v>96</v>
      </c>
      <c r="F61" s="150">
        <f t="shared" si="3"/>
        <v>85.181898846495116</v>
      </c>
      <c r="G61" s="87"/>
      <c r="H61" s="155"/>
    </row>
    <row r="62" spans="1:8" ht="24.95" customHeight="1">
      <c r="A62" s="82">
        <v>37</v>
      </c>
      <c r="B62" s="141" t="s">
        <v>1981</v>
      </c>
      <c r="C62" s="86" t="s">
        <v>1975</v>
      </c>
      <c r="D62" s="87" t="s">
        <v>356</v>
      </c>
      <c r="E62" s="150">
        <v>128.63999999999999</v>
      </c>
      <c r="F62" s="150">
        <f t="shared" si="3"/>
        <v>114.14374445430344</v>
      </c>
      <c r="G62" s="87"/>
      <c r="H62" s="155"/>
    </row>
    <row r="63" spans="1:8" ht="24.95" customHeight="1">
      <c r="A63" s="82">
        <v>38</v>
      </c>
      <c r="B63" s="141" t="s">
        <v>1981</v>
      </c>
      <c r="C63" s="86" t="s">
        <v>1976</v>
      </c>
      <c r="D63" s="87" t="s">
        <v>356</v>
      </c>
      <c r="E63" s="150">
        <v>163.19999999999999</v>
      </c>
      <c r="F63" s="150">
        <f t="shared" si="3"/>
        <v>144.8092280390417</v>
      </c>
      <c r="G63" s="87"/>
      <c r="H63" s="155"/>
    </row>
    <row r="64" spans="1:8" ht="24.95" customHeight="1">
      <c r="A64" s="82">
        <v>39</v>
      </c>
      <c r="B64" s="141" t="s">
        <v>1981</v>
      </c>
      <c r="C64" s="86" t="s">
        <v>1977</v>
      </c>
      <c r="D64" s="87" t="s">
        <v>356</v>
      </c>
      <c r="E64" s="150">
        <v>227.52</v>
      </c>
      <c r="F64" s="150">
        <f t="shared" si="3"/>
        <v>201.88110026619344</v>
      </c>
      <c r="G64" s="87"/>
      <c r="H64" s="155"/>
    </row>
    <row r="65" spans="1:8" ht="24.95" customHeight="1">
      <c r="A65" s="82">
        <v>40</v>
      </c>
      <c r="B65" s="141" t="s">
        <v>1981</v>
      </c>
      <c r="C65" s="86" t="s">
        <v>1978</v>
      </c>
      <c r="D65" s="87" t="s">
        <v>356</v>
      </c>
      <c r="E65" s="150">
        <v>339.84</v>
      </c>
      <c r="F65" s="150">
        <f t="shared" si="3"/>
        <v>301.54392191659269</v>
      </c>
      <c r="G65" s="87"/>
      <c r="H65" s="155"/>
    </row>
    <row r="66" spans="1:8" ht="24.95" customHeight="1">
      <c r="A66" s="82">
        <v>41</v>
      </c>
      <c r="B66" s="141" t="s">
        <v>1981</v>
      </c>
      <c r="C66" s="86" t="s">
        <v>1979</v>
      </c>
      <c r="D66" s="87" t="s">
        <v>356</v>
      </c>
      <c r="E66" s="150">
        <v>507.84</v>
      </c>
      <c r="F66" s="150">
        <f t="shared" ref="F66:F72" si="4">E66/1.126</f>
        <v>451.01243339254</v>
      </c>
      <c r="G66" s="87"/>
      <c r="H66" s="155"/>
    </row>
    <row r="67" spans="1:8" ht="24.75" customHeight="1">
      <c r="A67" s="82">
        <v>42</v>
      </c>
      <c r="B67" s="141" t="s">
        <v>1981</v>
      </c>
      <c r="C67" s="86" t="s">
        <v>1980</v>
      </c>
      <c r="D67" s="87" t="s">
        <v>356</v>
      </c>
      <c r="E67" s="150">
        <v>698.88</v>
      </c>
      <c r="F67" s="150">
        <f>E67/1.127</f>
        <v>620.12422360248445</v>
      </c>
      <c r="G67" s="87"/>
      <c r="H67" s="155"/>
    </row>
    <row r="68" spans="1:8" ht="24.75" customHeight="1">
      <c r="A68" s="82">
        <v>43</v>
      </c>
      <c r="B68" s="141" t="s">
        <v>1982</v>
      </c>
      <c r="C68" s="86" t="s">
        <v>1983</v>
      </c>
      <c r="D68" s="87" t="s">
        <v>356</v>
      </c>
      <c r="E68" s="150">
        <v>916</v>
      </c>
      <c r="F68" s="150">
        <f>E68/1.127</f>
        <v>812.77728482697421</v>
      </c>
      <c r="G68" s="87"/>
      <c r="H68" s="155"/>
    </row>
    <row r="69" spans="1:8" ht="24.75" customHeight="1">
      <c r="A69" s="82">
        <v>44</v>
      </c>
      <c r="B69" s="141" t="s">
        <v>1982</v>
      </c>
      <c r="C69" s="86" t="s">
        <v>1984</v>
      </c>
      <c r="D69" s="87" t="s">
        <v>356</v>
      </c>
      <c r="E69" s="150">
        <v>1152</v>
      </c>
      <c r="F69" s="150">
        <f t="shared" si="4"/>
        <v>1023.0905861456484</v>
      </c>
      <c r="G69" s="87"/>
      <c r="H69" s="155"/>
    </row>
    <row r="70" spans="1:8" ht="24.75" customHeight="1">
      <c r="A70" s="82">
        <v>45</v>
      </c>
      <c r="B70" s="141" t="s">
        <v>1982</v>
      </c>
      <c r="C70" s="86" t="s">
        <v>1985</v>
      </c>
      <c r="D70" s="87" t="s">
        <v>356</v>
      </c>
      <c r="E70" s="150">
        <v>1331</v>
      </c>
      <c r="F70" s="150">
        <f t="shared" si="4"/>
        <v>1182.0603907637656</v>
      </c>
      <c r="G70" s="87"/>
      <c r="H70" s="155"/>
    </row>
    <row r="71" spans="1:8" ht="24.75" customHeight="1">
      <c r="A71" s="82">
        <v>46</v>
      </c>
      <c r="B71" s="141" t="s">
        <v>1982</v>
      </c>
      <c r="C71" s="86" t="s">
        <v>1986</v>
      </c>
      <c r="D71" s="87" t="s">
        <v>356</v>
      </c>
      <c r="E71" s="150">
        <v>1425</v>
      </c>
      <c r="F71" s="150">
        <f t="shared" si="4"/>
        <v>1265.5417406749557</v>
      </c>
      <c r="G71" s="87"/>
      <c r="H71" s="155"/>
    </row>
    <row r="72" spans="1:8" ht="24.75" customHeight="1">
      <c r="A72" s="82">
        <v>47</v>
      </c>
      <c r="B72" s="141" t="s">
        <v>1982</v>
      </c>
      <c r="C72" s="86" t="s">
        <v>1987</v>
      </c>
      <c r="D72" s="87" t="s">
        <v>356</v>
      </c>
      <c r="E72" s="150">
        <v>1796</v>
      </c>
      <c r="F72" s="150">
        <f t="shared" si="4"/>
        <v>1595.0266429840144</v>
      </c>
      <c r="G72" s="87"/>
      <c r="H72" s="155"/>
    </row>
    <row r="73" spans="1:8" ht="24.75" customHeight="1">
      <c r="A73" s="278" t="s">
        <v>1988</v>
      </c>
      <c r="B73" s="284"/>
      <c r="C73" s="284"/>
      <c r="D73" s="284"/>
      <c r="E73" s="284"/>
      <c r="F73" s="284"/>
      <c r="G73" s="284"/>
      <c r="H73" s="157"/>
    </row>
    <row r="74" spans="1:8" ht="24.75" customHeight="1">
      <c r="A74" s="82">
        <v>1</v>
      </c>
      <c r="B74" s="141" t="s">
        <v>1989</v>
      </c>
      <c r="C74" s="86" t="s">
        <v>1990</v>
      </c>
      <c r="D74" s="86" t="s">
        <v>1738</v>
      </c>
      <c r="E74" s="87">
        <v>320</v>
      </c>
      <c r="F74" s="87">
        <f t="shared" ref="F74:F108" si="5">E74/1.128</f>
        <v>283.68794326241135</v>
      </c>
      <c r="G74" s="156"/>
      <c r="H74" s="157"/>
    </row>
    <row r="75" spans="1:8" ht="24.75" customHeight="1">
      <c r="A75" s="82">
        <v>2</v>
      </c>
      <c r="B75" s="141" t="s">
        <v>1989</v>
      </c>
      <c r="C75" s="86" t="s">
        <v>1991</v>
      </c>
      <c r="D75" s="86" t="s">
        <v>1738</v>
      </c>
      <c r="E75" s="87">
        <v>340</v>
      </c>
      <c r="F75" s="87">
        <f t="shared" si="5"/>
        <v>301.41843971631209</v>
      </c>
      <c r="G75" s="156"/>
      <c r="H75" s="157"/>
    </row>
    <row r="76" spans="1:8" ht="24.95" customHeight="1">
      <c r="A76" s="82">
        <v>3</v>
      </c>
      <c r="B76" s="141" t="s">
        <v>1992</v>
      </c>
      <c r="C76" s="86" t="s">
        <v>1993</v>
      </c>
      <c r="D76" s="86" t="s">
        <v>1738</v>
      </c>
      <c r="E76" s="87">
        <v>730</v>
      </c>
      <c r="F76" s="87">
        <f t="shared" si="5"/>
        <v>647.16312056737593</v>
      </c>
      <c r="G76" s="87"/>
      <c r="H76" s="155"/>
    </row>
    <row r="77" spans="1:8" ht="24.95" customHeight="1">
      <c r="A77" s="82">
        <v>4</v>
      </c>
      <c r="B77" s="141" t="s">
        <v>1992</v>
      </c>
      <c r="C77" s="86" t="s">
        <v>1994</v>
      </c>
      <c r="D77" s="86" t="s">
        <v>1738</v>
      </c>
      <c r="E77" s="87">
        <v>875</v>
      </c>
      <c r="F77" s="87">
        <f t="shared" si="5"/>
        <v>775.70921985815608</v>
      </c>
      <c r="G77" s="87"/>
      <c r="H77" s="155"/>
    </row>
    <row r="78" spans="1:8" ht="24.95" customHeight="1">
      <c r="A78" s="82">
        <v>5</v>
      </c>
      <c r="B78" s="141" t="s">
        <v>1995</v>
      </c>
      <c r="C78" s="86" t="s">
        <v>1996</v>
      </c>
      <c r="D78" s="86" t="s">
        <v>1738</v>
      </c>
      <c r="E78" s="87">
        <v>1050</v>
      </c>
      <c r="F78" s="87">
        <f t="shared" si="5"/>
        <v>930.85106382978734</v>
      </c>
      <c r="G78" s="87"/>
      <c r="H78" s="155"/>
    </row>
    <row r="79" spans="1:8" ht="24.95" customHeight="1">
      <c r="A79" s="82">
        <v>6</v>
      </c>
      <c r="B79" s="141" t="s">
        <v>1997</v>
      </c>
      <c r="C79" s="86" t="s">
        <v>1996</v>
      </c>
      <c r="D79" s="86" t="s">
        <v>1738</v>
      </c>
      <c r="E79" s="87">
        <v>485</v>
      </c>
      <c r="F79" s="87">
        <f t="shared" si="5"/>
        <v>429.96453900709224</v>
      </c>
      <c r="G79" s="87"/>
      <c r="H79" s="155"/>
    </row>
    <row r="80" spans="1:8" ht="24.95" customHeight="1">
      <c r="A80" s="82">
        <v>7</v>
      </c>
      <c r="B80" s="141" t="s">
        <v>1998</v>
      </c>
      <c r="C80" s="86" t="s">
        <v>1999</v>
      </c>
      <c r="D80" s="86" t="s">
        <v>1738</v>
      </c>
      <c r="E80" s="87">
        <v>630</v>
      </c>
      <c r="F80" s="87">
        <f t="shared" si="5"/>
        <v>558.51063829787245</v>
      </c>
      <c r="G80" s="87"/>
      <c r="H80" s="155"/>
    </row>
    <row r="81" spans="1:8" ht="24.95" customHeight="1">
      <c r="A81" s="82">
        <v>8</v>
      </c>
      <c r="B81" s="141" t="s">
        <v>1998</v>
      </c>
      <c r="C81" s="86" t="s">
        <v>2000</v>
      </c>
      <c r="D81" s="86" t="s">
        <v>1738</v>
      </c>
      <c r="E81" s="87">
        <v>570</v>
      </c>
      <c r="F81" s="87">
        <f t="shared" si="5"/>
        <v>505.31914893617028</v>
      </c>
      <c r="G81" s="87"/>
      <c r="H81" s="155"/>
    </row>
    <row r="82" spans="1:8" ht="24.95" customHeight="1">
      <c r="A82" s="82">
        <v>9</v>
      </c>
      <c r="B82" s="141" t="s">
        <v>1998</v>
      </c>
      <c r="C82" s="86" t="s">
        <v>2001</v>
      </c>
      <c r="D82" s="86" t="s">
        <v>1738</v>
      </c>
      <c r="E82" s="87">
        <v>485</v>
      </c>
      <c r="F82" s="87">
        <f t="shared" si="5"/>
        <v>429.96453900709224</v>
      </c>
      <c r="G82" s="87"/>
      <c r="H82" s="155"/>
    </row>
    <row r="83" spans="1:8" ht="24.95" customHeight="1">
      <c r="A83" s="82">
        <v>10</v>
      </c>
      <c r="B83" s="141" t="s">
        <v>1998</v>
      </c>
      <c r="C83" s="86" t="s">
        <v>2002</v>
      </c>
      <c r="D83" s="86" t="s">
        <v>1738</v>
      </c>
      <c r="E83" s="87">
        <v>405</v>
      </c>
      <c r="F83" s="87">
        <f t="shared" si="5"/>
        <v>359.04255319148939</v>
      </c>
      <c r="G83" s="87"/>
      <c r="H83" s="155"/>
    </row>
    <row r="84" spans="1:8" ht="24.95" customHeight="1">
      <c r="A84" s="82">
        <v>11</v>
      </c>
      <c r="B84" s="141" t="s">
        <v>2003</v>
      </c>
      <c r="C84" s="86" t="s">
        <v>2004</v>
      </c>
      <c r="D84" s="86" t="s">
        <v>1738</v>
      </c>
      <c r="E84" s="87">
        <v>350</v>
      </c>
      <c r="F84" s="87">
        <f t="shared" si="5"/>
        <v>310.28368794326246</v>
      </c>
      <c r="G84" s="87"/>
      <c r="H84" s="155"/>
    </row>
    <row r="85" spans="1:8" ht="24.95" customHeight="1">
      <c r="A85" s="82">
        <v>12</v>
      </c>
      <c r="B85" s="141" t="s">
        <v>2005</v>
      </c>
      <c r="C85" s="86" t="s">
        <v>2006</v>
      </c>
      <c r="D85" s="86" t="s">
        <v>1738</v>
      </c>
      <c r="E85" s="87">
        <v>230</v>
      </c>
      <c r="F85" s="87">
        <f t="shared" si="5"/>
        <v>203.90070921985819</v>
      </c>
      <c r="G85" s="87"/>
      <c r="H85" s="155"/>
    </row>
    <row r="86" spans="1:8" ht="24.95" customHeight="1">
      <c r="A86" s="82">
        <v>13</v>
      </c>
      <c r="B86" s="141" t="s">
        <v>2005</v>
      </c>
      <c r="C86" s="86" t="s">
        <v>2007</v>
      </c>
      <c r="D86" s="86" t="s">
        <v>1738</v>
      </c>
      <c r="E86" s="87">
        <v>280</v>
      </c>
      <c r="F86" s="87">
        <f t="shared" si="5"/>
        <v>248.22695035460995</v>
      </c>
      <c r="G86" s="87"/>
      <c r="H86" s="155"/>
    </row>
    <row r="87" spans="1:8" ht="24.95" customHeight="1">
      <c r="A87" s="82">
        <v>14</v>
      </c>
      <c r="B87" s="141" t="s">
        <v>2005</v>
      </c>
      <c r="C87" s="86" t="s">
        <v>2008</v>
      </c>
      <c r="D87" s="86" t="s">
        <v>1738</v>
      </c>
      <c r="E87" s="87">
        <v>345</v>
      </c>
      <c r="F87" s="87">
        <f t="shared" si="5"/>
        <v>305.85106382978728</v>
      </c>
      <c r="G87" s="87"/>
      <c r="H87" s="155"/>
    </row>
    <row r="88" spans="1:8" ht="24.95" customHeight="1">
      <c r="A88" s="82">
        <v>15</v>
      </c>
      <c r="B88" s="141" t="s">
        <v>2005</v>
      </c>
      <c r="C88" s="86" t="s">
        <v>2009</v>
      </c>
      <c r="D88" s="86" t="s">
        <v>1738</v>
      </c>
      <c r="E88" s="87">
        <v>395</v>
      </c>
      <c r="F88" s="87">
        <f t="shared" si="5"/>
        <v>350.17730496453902</v>
      </c>
      <c r="G88" s="87"/>
      <c r="H88" s="155"/>
    </row>
    <row r="89" spans="1:8" ht="24.95" customHeight="1">
      <c r="A89" s="82">
        <v>16</v>
      </c>
      <c r="B89" s="141" t="s">
        <v>2010</v>
      </c>
      <c r="C89" s="86" t="s">
        <v>2011</v>
      </c>
      <c r="D89" s="86" t="s">
        <v>1738</v>
      </c>
      <c r="E89" s="87">
        <v>505</v>
      </c>
      <c r="F89" s="87">
        <f t="shared" si="5"/>
        <v>447.69503546099293</v>
      </c>
      <c r="G89" s="87"/>
      <c r="H89" s="155"/>
    </row>
    <row r="90" spans="1:8" ht="24.95" customHeight="1">
      <c r="A90" s="82">
        <v>17</v>
      </c>
      <c r="B90" s="141" t="s">
        <v>2010</v>
      </c>
      <c r="C90" s="86" t="s">
        <v>2012</v>
      </c>
      <c r="D90" s="86" t="s">
        <v>1738</v>
      </c>
      <c r="E90" s="87">
        <v>435</v>
      </c>
      <c r="F90" s="87">
        <f t="shared" si="5"/>
        <v>385.63829787234044</v>
      </c>
      <c r="G90" s="87"/>
      <c r="H90" s="155"/>
    </row>
    <row r="91" spans="1:8" ht="24.95" customHeight="1">
      <c r="A91" s="82">
        <v>18</v>
      </c>
      <c r="B91" s="141" t="s">
        <v>2010</v>
      </c>
      <c r="C91" s="86" t="s">
        <v>2013</v>
      </c>
      <c r="D91" s="86" t="s">
        <v>1738</v>
      </c>
      <c r="E91" s="87">
        <v>375</v>
      </c>
      <c r="F91" s="87">
        <f t="shared" si="5"/>
        <v>332.44680851063833</v>
      </c>
      <c r="G91" s="87"/>
      <c r="H91" s="155"/>
    </row>
    <row r="92" spans="1:8" ht="24.95" customHeight="1">
      <c r="A92" s="82">
        <v>19</v>
      </c>
      <c r="B92" s="141" t="s">
        <v>2014</v>
      </c>
      <c r="C92" s="86" t="s">
        <v>2015</v>
      </c>
      <c r="D92" s="86" t="s">
        <v>1738</v>
      </c>
      <c r="E92" s="87">
        <v>300</v>
      </c>
      <c r="F92" s="87">
        <f t="shared" si="5"/>
        <v>265.95744680851067</v>
      </c>
      <c r="G92" s="87"/>
      <c r="H92" s="155"/>
    </row>
    <row r="93" spans="1:8" ht="24.95" customHeight="1">
      <c r="A93" s="82">
        <v>20</v>
      </c>
      <c r="B93" s="141" t="s">
        <v>2014</v>
      </c>
      <c r="C93" s="86" t="s">
        <v>2016</v>
      </c>
      <c r="D93" s="86" t="s">
        <v>1738</v>
      </c>
      <c r="E93" s="87">
        <v>235</v>
      </c>
      <c r="F93" s="87">
        <f t="shared" si="5"/>
        <v>208.33333333333334</v>
      </c>
      <c r="G93" s="87"/>
      <c r="H93" s="155"/>
    </row>
    <row r="94" spans="1:8" ht="24.95" customHeight="1">
      <c r="A94" s="82">
        <v>21</v>
      </c>
      <c r="B94" s="141" t="s">
        <v>2017</v>
      </c>
      <c r="C94" s="86" t="s">
        <v>2018</v>
      </c>
      <c r="D94" s="86" t="s">
        <v>1738</v>
      </c>
      <c r="E94" s="87">
        <v>415</v>
      </c>
      <c r="F94" s="87">
        <f t="shared" si="5"/>
        <v>367.90780141843976</v>
      </c>
      <c r="G94" s="87"/>
      <c r="H94" s="155"/>
    </row>
    <row r="95" spans="1:8" ht="24.95" customHeight="1">
      <c r="A95" s="82">
        <v>22</v>
      </c>
      <c r="B95" s="141" t="s">
        <v>2019</v>
      </c>
      <c r="C95" s="86" t="s">
        <v>2020</v>
      </c>
      <c r="D95" s="86" t="s">
        <v>1738</v>
      </c>
      <c r="E95" s="87">
        <v>275</v>
      </c>
      <c r="F95" s="87">
        <f t="shared" si="5"/>
        <v>243.79432624113477</v>
      </c>
      <c r="G95" s="87"/>
      <c r="H95" s="155"/>
    </row>
    <row r="96" spans="1:8" ht="24.95" customHeight="1">
      <c r="A96" s="82">
        <v>23</v>
      </c>
      <c r="B96" s="141" t="s">
        <v>2021</v>
      </c>
      <c r="C96" s="86" t="s">
        <v>2022</v>
      </c>
      <c r="D96" s="86" t="s">
        <v>1738</v>
      </c>
      <c r="E96" s="87">
        <v>320</v>
      </c>
      <c r="F96" s="87">
        <f t="shared" si="5"/>
        <v>283.68794326241135</v>
      </c>
      <c r="G96" s="87"/>
      <c r="H96" s="155"/>
    </row>
    <row r="97" spans="1:8" ht="24.95" customHeight="1">
      <c r="A97" s="82">
        <v>24</v>
      </c>
      <c r="B97" s="141" t="s">
        <v>2021</v>
      </c>
      <c r="C97" s="86" t="s">
        <v>2023</v>
      </c>
      <c r="D97" s="86" t="s">
        <v>1738</v>
      </c>
      <c r="E97" s="87">
        <v>270</v>
      </c>
      <c r="F97" s="87">
        <f t="shared" si="5"/>
        <v>239.36170212765958</v>
      </c>
      <c r="G97" s="87"/>
      <c r="H97" s="155"/>
    </row>
    <row r="98" spans="1:8" ht="24.95" customHeight="1">
      <c r="A98" s="82">
        <v>25</v>
      </c>
      <c r="B98" s="141" t="s">
        <v>2021</v>
      </c>
      <c r="C98" s="86" t="s">
        <v>2024</v>
      </c>
      <c r="D98" s="86" t="s">
        <v>1738</v>
      </c>
      <c r="E98" s="87">
        <v>240</v>
      </c>
      <c r="F98" s="87">
        <f t="shared" si="5"/>
        <v>212.76595744680853</v>
      </c>
      <c r="G98" s="87"/>
      <c r="H98" s="155"/>
    </row>
    <row r="99" spans="1:8" ht="24.95" customHeight="1">
      <c r="A99" s="82">
        <v>26</v>
      </c>
      <c r="B99" s="141" t="s">
        <v>2021</v>
      </c>
      <c r="C99" s="86" t="s">
        <v>2025</v>
      </c>
      <c r="D99" s="86" t="s">
        <v>1738</v>
      </c>
      <c r="E99" s="87">
        <v>150</v>
      </c>
      <c r="F99" s="87">
        <f t="shared" si="5"/>
        <v>132.97872340425533</v>
      </c>
      <c r="G99" s="87"/>
      <c r="H99" s="155"/>
    </row>
    <row r="100" spans="1:8" ht="24.95" customHeight="1">
      <c r="A100" s="82">
        <v>27</v>
      </c>
      <c r="B100" s="141" t="s">
        <v>2021</v>
      </c>
      <c r="C100" s="86" t="s">
        <v>2026</v>
      </c>
      <c r="D100" s="86" t="s">
        <v>1738</v>
      </c>
      <c r="E100" s="87">
        <v>110</v>
      </c>
      <c r="F100" s="87">
        <f t="shared" si="5"/>
        <v>97.517730496453908</v>
      </c>
      <c r="G100" s="87"/>
      <c r="H100" s="155"/>
    </row>
    <row r="101" spans="1:8" ht="24.95" customHeight="1">
      <c r="A101" s="82">
        <v>28</v>
      </c>
      <c r="B101" s="141" t="s">
        <v>2021</v>
      </c>
      <c r="C101" s="86" t="s">
        <v>2027</v>
      </c>
      <c r="D101" s="86" t="s">
        <v>1738</v>
      </c>
      <c r="E101" s="87">
        <v>90</v>
      </c>
      <c r="F101" s="87">
        <f t="shared" si="5"/>
        <v>79.787234042553195</v>
      </c>
      <c r="G101" s="87"/>
      <c r="H101" s="155"/>
    </row>
    <row r="102" spans="1:8" ht="24.95" customHeight="1">
      <c r="A102" s="82">
        <v>29</v>
      </c>
      <c r="B102" s="141" t="s">
        <v>2028</v>
      </c>
      <c r="C102" s="86" t="s">
        <v>2029</v>
      </c>
      <c r="D102" s="86" t="s">
        <v>1738</v>
      </c>
      <c r="E102" s="87">
        <v>185</v>
      </c>
      <c r="F102" s="87">
        <f t="shared" si="5"/>
        <v>164.00709219858157</v>
      </c>
      <c r="G102" s="87"/>
      <c r="H102" s="155"/>
    </row>
    <row r="103" spans="1:8" ht="24.95" customHeight="1">
      <c r="A103" s="82">
        <v>30</v>
      </c>
      <c r="B103" s="141" t="s">
        <v>2028</v>
      </c>
      <c r="C103" s="86" t="s">
        <v>2030</v>
      </c>
      <c r="D103" s="86" t="s">
        <v>1738</v>
      </c>
      <c r="E103" s="87">
        <v>170</v>
      </c>
      <c r="F103" s="87">
        <f t="shared" si="5"/>
        <v>150.70921985815605</v>
      </c>
      <c r="G103" s="87"/>
      <c r="H103" s="155"/>
    </row>
    <row r="104" spans="1:8" ht="24.95" customHeight="1">
      <c r="A104" s="82">
        <v>31</v>
      </c>
      <c r="B104" s="141" t="s">
        <v>2028</v>
      </c>
      <c r="C104" s="86" t="s">
        <v>2031</v>
      </c>
      <c r="D104" s="86" t="s">
        <v>1738</v>
      </c>
      <c r="E104" s="87">
        <v>120</v>
      </c>
      <c r="F104" s="87">
        <f t="shared" si="5"/>
        <v>106.38297872340426</v>
      </c>
      <c r="G104" s="87"/>
      <c r="H104" s="155"/>
    </row>
    <row r="105" spans="1:8" ht="24.95" customHeight="1">
      <c r="A105" s="82">
        <v>32</v>
      </c>
      <c r="B105" s="141" t="s">
        <v>2028</v>
      </c>
      <c r="C105" s="86" t="s">
        <v>2032</v>
      </c>
      <c r="D105" s="86" t="s">
        <v>1738</v>
      </c>
      <c r="E105" s="87">
        <v>110</v>
      </c>
      <c r="F105" s="87">
        <f t="shared" si="5"/>
        <v>97.517730496453908</v>
      </c>
      <c r="G105" s="87"/>
      <c r="H105" s="155"/>
    </row>
    <row r="106" spans="1:8" ht="24.95" customHeight="1">
      <c r="A106" s="82">
        <v>33</v>
      </c>
      <c r="B106" s="141" t="s">
        <v>2028</v>
      </c>
      <c r="C106" s="86" t="s">
        <v>2033</v>
      </c>
      <c r="D106" s="86" t="s">
        <v>1738</v>
      </c>
      <c r="E106" s="87">
        <v>100</v>
      </c>
      <c r="F106" s="87">
        <f t="shared" si="5"/>
        <v>88.652482269503551</v>
      </c>
      <c r="G106" s="87"/>
      <c r="H106" s="155"/>
    </row>
    <row r="107" spans="1:8" ht="24.95" customHeight="1">
      <c r="A107" s="82">
        <v>34</v>
      </c>
      <c r="B107" s="141" t="s">
        <v>2028</v>
      </c>
      <c r="C107" s="86" t="s">
        <v>2034</v>
      </c>
      <c r="D107" s="86" t="s">
        <v>1738</v>
      </c>
      <c r="E107" s="87">
        <v>95</v>
      </c>
      <c r="F107" s="87">
        <f t="shared" si="5"/>
        <v>84.21985815602838</v>
      </c>
      <c r="G107" s="87"/>
      <c r="H107" s="155"/>
    </row>
    <row r="108" spans="1:8" ht="24.95" customHeight="1">
      <c r="A108" s="82">
        <v>35</v>
      </c>
      <c r="B108" s="141" t="s">
        <v>2028</v>
      </c>
      <c r="C108" s="86" t="s">
        <v>2035</v>
      </c>
      <c r="D108" s="86" t="s">
        <v>1738</v>
      </c>
      <c r="E108" s="87">
        <v>60</v>
      </c>
      <c r="F108" s="87">
        <f t="shared" si="5"/>
        <v>53.191489361702132</v>
      </c>
      <c r="G108" s="87"/>
      <c r="H108" s="155"/>
    </row>
    <row r="109" spans="1:8" ht="24.95" customHeight="1">
      <c r="A109" s="278" t="s">
        <v>2036</v>
      </c>
      <c r="B109" s="278"/>
      <c r="C109" s="278"/>
      <c r="D109" s="278"/>
      <c r="E109" s="278"/>
      <c r="F109" s="278"/>
      <c r="G109" s="278"/>
      <c r="H109" s="139"/>
    </row>
    <row r="110" spans="1:8" ht="24.95" customHeight="1">
      <c r="A110" s="82">
        <v>1</v>
      </c>
      <c r="B110" s="141" t="s">
        <v>2037</v>
      </c>
      <c r="C110" s="86" t="s">
        <v>2038</v>
      </c>
      <c r="D110" s="86" t="s">
        <v>356</v>
      </c>
      <c r="E110" s="87">
        <v>38</v>
      </c>
      <c r="F110" s="87">
        <f t="shared" ref="F110:F121" si="6">E110/1.128</f>
        <v>33.687943262411352</v>
      </c>
      <c r="G110" s="87"/>
      <c r="H110" s="155"/>
    </row>
    <row r="111" spans="1:8" ht="24.95" customHeight="1">
      <c r="A111" s="82">
        <v>2</v>
      </c>
      <c r="B111" s="141" t="s">
        <v>2037</v>
      </c>
      <c r="C111" s="86" t="s">
        <v>2039</v>
      </c>
      <c r="D111" s="86" t="s">
        <v>356</v>
      </c>
      <c r="E111" s="87">
        <v>27</v>
      </c>
      <c r="F111" s="87">
        <f t="shared" si="6"/>
        <v>23.936170212765958</v>
      </c>
      <c r="G111" s="87"/>
      <c r="H111" s="155"/>
    </row>
    <row r="112" spans="1:8" ht="24.95" customHeight="1">
      <c r="A112" s="82">
        <v>3</v>
      </c>
      <c r="B112" s="141" t="s">
        <v>2037</v>
      </c>
      <c r="C112" s="86" t="s">
        <v>2040</v>
      </c>
      <c r="D112" s="86" t="s">
        <v>356</v>
      </c>
      <c r="E112" s="87">
        <v>26</v>
      </c>
      <c r="F112" s="87">
        <f t="shared" si="6"/>
        <v>23.049645390070925</v>
      </c>
      <c r="G112" s="87"/>
      <c r="H112" s="155"/>
    </row>
    <row r="113" spans="1:8" ht="24.95" customHeight="1">
      <c r="A113" s="82">
        <v>4</v>
      </c>
      <c r="B113" s="141" t="s">
        <v>2037</v>
      </c>
      <c r="C113" s="86" t="s">
        <v>2041</v>
      </c>
      <c r="D113" s="86" t="s">
        <v>356</v>
      </c>
      <c r="E113" s="87">
        <v>21</v>
      </c>
      <c r="F113" s="87">
        <f t="shared" si="6"/>
        <v>18.617021276595747</v>
      </c>
      <c r="G113" s="87"/>
      <c r="H113" s="155"/>
    </row>
    <row r="114" spans="1:8" ht="24.95" customHeight="1">
      <c r="A114" s="82">
        <v>5</v>
      </c>
      <c r="B114" s="141" t="s">
        <v>2037</v>
      </c>
      <c r="C114" s="86" t="s">
        <v>2042</v>
      </c>
      <c r="D114" s="86" t="s">
        <v>356</v>
      </c>
      <c r="E114" s="87">
        <v>15</v>
      </c>
      <c r="F114" s="87">
        <f t="shared" si="6"/>
        <v>13.297872340425533</v>
      </c>
      <c r="G114" s="87"/>
      <c r="H114" s="155"/>
    </row>
    <row r="115" spans="1:8" ht="24.95" customHeight="1">
      <c r="A115" s="82">
        <v>6</v>
      </c>
      <c r="B115" s="141" t="s">
        <v>2037</v>
      </c>
      <c r="C115" s="86" t="s">
        <v>2043</v>
      </c>
      <c r="D115" s="86" t="s">
        <v>356</v>
      </c>
      <c r="E115" s="87">
        <v>14</v>
      </c>
      <c r="F115" s="87">
        <f t="shared" si="6"/>
        <v>12.411347517730498</v>
      </c>
      <c r="G115" s="87"/>
      <c r="H115" s="155"/>
    </row>
    <row r="116" spans="1:8" ht="24.95" customHeight="1">
      <c r="A116" s="82">
        <v>7</v>
      </c>
      <c r="B116" s="141" t="s">
        <v>2037</v>
      </c>
      <c r="C116" s="86" t="s">
        <v>2044</v>
      </c>
      <c r="D116" s="86" t="s">
        <v>356</v>
      </c>
      <c r="E116" s="87">
        <v>6</v>
      </c>
      <c r="F116" s="87">
        <f t="shared" si="6"/>
        <v>5.3191489361702136</v>
      </c>
      <c r="G116" s="87"/>
      <c r="H116" s="155"/>
    </row>
    <row r="117" spans="1:8" ht="24.95" customHeight="1">
      <c r="A117" s="82">
        <v>8</v>
      </c>
      <c r="B117" s="141" t="s">
        <v>2045</v>
      </c>
      <c r="C117" s="86" t="s">
        <v>2046</v>
      </c>
      <c r="D117" s="86" t="s">
        <v>356</v>
      </c>
      <c r="E117" s="87">
        <v>12</v>
      </c>
      <c r="F117" s="87">
        <f t="shared" si="6"/>
        <v>10.638297872340427</v>
      </c>
      <c r="G117" s="87"/>
      <c r="H117" s="155"/>
    </row>
    <row r="118" spans="1:8" ht="24.95" customHeight="1">
      <c r="A118" s="82">
        <v>9</v>
      </c>
      <c r="B118" s="141" t="s">
        <v>2047</v>
      </c>
      <c r="C118" s="86" t="s">
        <v>2048</v>
      </c>
      <c r="D118" s="86" t="s">
        <v>356</v>
      </c>
      <c r="E118" s="87">
        <v>22</v>
      </c>
      <c r="F118" s="87">
        <f t="shared" si="6"/>
        <v>19.503546099290784</v>
      </c>
      <c r="G118" s="87"/>
      <c r="H118" s="155"/>
    </row>
    <row r="119" spans="1:8" ht="24.95" customHeight="1">
      <c r="A119" s="82">
        <v>10</v>
      </c>
      <c r="B119" s="141" t="s">
        <v>2047</v>
      </c>
      <c r="C119" s="86" t="s">
        <v>2049</v>
      </c>
      <c r="D119" s="86" t="s">
        <v>356</v>
      </c>
      <c r="E119" s="87">
        <v>31</v>
      </c>
      <c r="F119" s="87">
        <f t="shared" si="6"/>
        <v>27.482269503546103</v>
      </c>
      <c r="G119" s="87"/>
      <c r="H119" s="155"/>
    </row>
    <row r="120" spans="1:8" ht="24.95" customHeight="1">
      <c r="A120" s="82">
        <v>11</v>
      </c>
      <c r="B120" s="141" t="s">
        <v>2047</v>
      </c>
      <c r="C120" s="86" t="s">
        <v>2050</v>
      </c>
      <c r="D120" s="86" t="s">
        <v>356</v>
      </c>
      <c r="E120" s="87">
        <v>40</v>
      </c>
      <c r="F120" s="87">
        <f t="shared" si="6"/>
        <v>35.460992907801419</v>
      </c>
      <c r="G120" s="87"/>
      <c r="H120" s="155"/>
    </row>
    <row r="121" spans="1:8" ht="24.95" customHeight="1">
      <c r="A121" s="82">
        <v>12</v>
      </c>
      <c r="B121" s="141" t="s">
        <v>2047</v>
      </c>
      <c r="C121" s="86" t="s">
        <v>2051</v>
      </c>
      <c r="D121" s="86" t="s">
        <v>356</v>
      </c>
      <c r="E121" s="87">
        <v>56</v>
      </c>
      <c r="F121" s="87">
        <f t="shared" si="6"/>
        <v>49.645390070921991</v>
      </c>
      <c r="G121" s="87"/>
      <c r="H121" s="155"/>
    </row>
    <row r="122" spans="1:8" ht="24.95" customHeight="1">
      <c r="A122" s="278" t="s">
        <v>2052</v>
      </c>
      <c r="B122" s="278"/>
      <c r="C122" s="278"/>
      <c r="D122" s="278"/>
      <c r="E122" s="278"/>
      <c r="F122" s="278"/>
      <c r="G122" s="278"/>
      <c r="H122" s="139"/>
    </row>
    <row r="123" spans="1:8" ht="24.95" customHeight="1">
      <c r="A123" s="82">
        <v>1</v>
      </c>
      <c r="B123" s="141" t="s">
        <v>2053</v>
      </c>
      <c r="C123" s="86" t="s">
        <v>2054</v>
      </c>
      <c r="D123" s="86" t="s">
        <v>49</v>
      </c>
      <c r="E123" s="87">
        <v>4550</v>
      </c>
      <c r="F123" s="87">
        <f>E123/1.129</f>
        <v>4030.1151461470326</v>
      </c>
      <c r="G123" s="158"/>
      <c r="H123" s="159"/>
    </row>
    <row r="124" spans="1:8" ht="24.95" customHeight="1">
      <c r="A124" s="82">
        <v>2</v>
      </c>
      <c r="B124" s="141" t="s">
        <v>2055</v>
      </c>
      <c r="C124" s="86" t="s">
        <v>2056</v>
      </c>
      <c r="D124" s="86" t="s">
        <v>49</v>
      </c>
      <c r="E124" s="87">
        <v>5500</v>
      </c>
      <c r="F124" s="87">
        <f>E124/1.129</f>
        <v>4871.5677590788309</v>
      </c>
      <c r="G124" s="158"/>
      <c r="H124" s="159"/>
    </row>
    <row r="125" spans="1:8" ht="24.95" customHeight="1">
      <c r="A125" s="278" t="s">
        <v>2057</v>
      </c>
      <c r="B125" s="278"/>
      <c r="C125" s="278"/>
      <c r="D125" s="278"/>
      <c r="E125" s="278"/>
      <c r="F125" s="278"/>
      <c r="G125" s="278"/>
      <c r="H125" s="139"/>
    </row>
    <row r="126" spans="1:8" ht="24.95" customHeight="1">
      <c r="A126" s="82">
        <v>1</v>
      </c>
      <c r="B126" s="141" t="s">
        <v>2058</v>
      </c>
      <c r="C126" s="86" t="s">
        <v>2059</v>
      </c>
      <c r="D126" s="86" t="s">
        <v>94</v>
      </c>
      <c r="E126" s="87">
        <v>3.2</v>
      </c>
      <c r="F126" s="87">
        <f t="shared" ref="F126:F134" si="7">E126/1.13</f>
        <v>2.8318584070796464</v>
      </c>
      <c r="G126" s="87"/>
      <c r="H126" s="155"/>
    </row>
    <row r="127" spans="1:8" ht="24.95" customHeight="1">
      <c r="A127" s="82">
        <v>2</v>
      </c>
      <c r="B127" s="141" t="s">
        <v>2058</v>
      </c>
      <c r="C127" s="86" t="s">
        <v>2060</v>
      </c>
      <c r="D127" s="86" t="s">
        <v>94</v>
      </c>
      <c r="E127" s="87">
        <v>4.25</v>
      </c>
      <c r="F127" s="87">
        <f t="shared" si="7"/>
        <v>3.7610619469026552</v>
      </c>
      <c r="G127" s="87"/>
      <c r="H127" s="155"/>
    </row>
    <row r="128" spans="1:8" ht="24.95" customHeight="1">
      <c r="A128" s="82">
        <v>3</v>
      </c>
      <c r="B128" s="141" t="s">
        <v>2061</v>
      </c>
      <c r="C128" s="86" t="s">
        <v>2062</v>
      </c>
      <c r="D128" s="86" t="s">
        <v>94</v>
      </c>
      <c r="E128" s="87">
        <v>8.1</v>
      </c>
      <c r="F128" s="87">
        <f t="shared" si="7"/>
        <v>7.168141592920354</v>
      </c>
      <c r="G128" s="87"/>
      <c r="H128" s="155"/>
    </row>
    <row r="129" spans="1:8" ht="24.95" customHeight="1">
      <c r="A129" s="82">
        <v>4</v>
      </c>
      <c r="B129" s="141" t="s">
        <v>2061</v>
      </c>
      <c r="C129" s="86" t="s">
        <v>2063</v>
      </c>
      <c r="D129" s="86" t="s">
        <v>94</v>
      </c>
      <c r="E129" s="87">
        <v>11.2</v>
      </c>
      <c r="F129" s="87">
        <f t="shared" si="7"/>
        <v>9.9115044247787605</v>
      </c>
      <c r="G129" s="87"/>
      <c r="H129" s="155"/>
    </row>
    <row r="130" spans="1:8" ht="27" customHeight="1">
      <c r="A130" s="82">
        <v>5</v>
      </c>
      <c r="B130" s="141" t="s">
        <v>2064</v>
      </c>
      <c r="C130" s="86" t="s">
        <v>2065</v>
      </c>
      <c r="D130" s="86" t="s">
        <v>94</v>
      </c>
      <c r="E130" s="87">
        <v>13.2</v>
      </c>
      <c r="F130" s="87">
        <f t="shared" si="7"/>
        <v>11.68141592920354</v>
      </c>
      <c r="G130" s="87"/>
      <c r="H130" s="155"/>
    </row>
    <row r="131" spans="1:8" ht="24.95" customHeight="1">
      <c r="A131" s="82">
        <v>6</v>
      </c>
      <c r="B131" s="141" t="s">
        <v>2066</v>
      </c>
      <c r="C131" s="86" t="s">
        <v>2067</v>
      </c>
      <c r="D131" s="86" t="s">
        <v>94</v>
      </c>
      <c r="E131" s="87">
        <v>5.0999999999999996</v>
      </c>
      <c r="F131" s="87">
        <f t="shared" si="7"/>
        <v>4.5132743362831862</v>
      </c>
      <c r="G131" s="87"/>
      <c r="H131" s="155"/>
    </row>
    <row r="132" spans="1:8" ht="24.95" customHeight="1">
      <c r="A132" s="82">
        <v>7</v>
      </c>
      <c r="B132" s="160" t="s">
        <v>2068</v>
      </c>
      <c r="C132" s="86" t="s">
        <v>2069</v>
      </c>
      <c r="D132" s="86" t="s">
        <v>356</v>
      </c>
      <c r="E132" s="142">
        <v>27.5</v>
      </c>
      <c r="F132" s="87">
        <f t="shared" si="7"/>
        <v>24.33628318584071</v>
      </c>
      <c r="G132" s="87"/>
      <c r="H132" s="155"/>
    </row>
    <row r="133" spans="1:8" ht="24.95" customHeight="1">
      <c r="A133" s="82">
        <v>8</v>
      </c>
      <c r="B133" s="160" t="s">
        <v>2070</v>
      </c>
      <c r="C133" s="86" t="s">
        <v>2071</v>
      </c>
      <c r="D133" s="86" t="s">
        <v>356</v>
      </c>
      <c r="E133" s="142">
        <v>41.5</v>
      </c>
      <c r="F133" s="87">
        <f t="shared" si="7"/>
        <v>36.725663716814161</v>
      </c>
      <c r="G133" s="87"/>
      <c r="H133" s="155"/>
    </row>
    <row r="134" spans="1:8" ht="24.95" customHeight="1">
      <c r="A134" s="82">
        <v>9</v>
      </c>
      <c r="B134" s="160" t="s">
        <v>2072</v>
      </c>
      <c r="C134" s="86" t="s">
        <v>2073</v>
      </c>
      <c r="D134" s="86" t="s">
        <v>356</v>
      </c>
      <c r="E134" s="142">
        <v>17.5</v>
      </c>
      <c r="F134" s="87">
        <f t="shared" si="7"/>
        <v>15.486725663716816</v>
      </c>
      <c r="G134" s="87"/>
      <c r="H134" s="155"/>
    </row>
    <row r="135" spans="1:8" ht="24.95" customHeight="1">
      <c r="A135" s="279" t="s">
        <v>2074</v>
      </c>
      <c r="B135" s="280"/>
      <c r="C135" s="280"/>
      <c r="D135" s="280"/>
      <c r="E135" s="280"/>
      <c r="F135" s="280"/>
      <c r="G135" s="280"/>
      <c r="H135" s="161"/>
    </row>
    <row r="136" spans="1:8" ht="24.95" customHeight="1">
      <c r="A136" s="270" t="s">
        <v>4</v>
      </c>
      <c r="B136" s="274" t="s">
        <v>39</v>
      </c>
      <c r="C136" s="273" t="s">
        <v>40</v>
      </c>
      <c r="D136" s="273" t="s">
        <v>41</v>
      </c>
      <c r="E136" s="267" t="s">
        <v>2075</v>
      </c>
      <c r="F136" s="268"/>
      <c r="G136" s="277" t="s">
        <v>2076</v>
      </c>
      <c r="H136" s="281"/>
    </row>
    <row r="137" spans="1:8" ht="24.95" customHeight="1">
      <c r="A137" s="270"/>
      <c r="B137" s="275"/>
      <c r="C137" s="273"/>
      <c r="D137" s="273"/>
      <c r="E137" s="162" t="s">
        <v>1914</v>
      </c>
      <c r="F137" s="162" t="s">
        <v>2077</v>
      </c>
      <c r="G137" s="162" t="s">
        <v>1914</v>
      </c>
      <c r="H137" s="163" t="s">
        <v>2077</v>
      </c>
    </row>
    <row r="138" spans="1:8" ht="24.95" customHeight="1">
      <c r="A138" s="82">
        <v>1</v>
      </c>
      <c r="B138" s="164" t="s">
        <v>2078</v>
      </c>
      <c r="C138" s="86" t="s">
        <v>2079</v>
      </c>
      <c r="D138" s="86" t="s">
        <v>356</v>
      </c>
      <c r="E138" s="87">
        <v>141.730785</v>
      </c>
      <c r="F138" s="87">
        <f t="shared" ref="F138:F151" si="8">E138/1.128</f>
        <v>125.64785904255321</v>
      </c>
      <c r="G138" s="87">
        <v>144.579645</v>
      </c>
      <c r="H138" s="165">
        <f t="shared" ref="H138:H153" si="9">G138/1.128</f>
        <v>128.17344414893617</v>
      </c>
    </row>
    <row r="139" spans="1:8" ht="24.95" customHeight="1">
      <c r="A139" s="82">
        <v>2</v>
      </c>
      <c r="B139" s="164" t="s">
        <v>2078</v>
      </c>
      <c r="C139" s="86" t="s">
        <v>2080</v>
      </c>
      <c r="D139" s="86" t="s">
        <v>356</v>
      </c>
      <c r="E139" s="87">
        <v>176.62932000000001</v>
      </c>
      <c r="F139" s="87">
        <f t="shared" si="8"/>
        <v>156.58627659574469</v>
      </c>
      <c r="G139" s="87">
        <v>185.17590000000001</v>
      </c>
      <c r="H139" s="165">
        <f t="shared" si="9"/>
        <v>164.16303191489365</v>
      </c>
    </row>
    <row r="140" spans="1:8" ht="24.95" customHeight="1">
      <c r="A140" s="82">
        <v>3</v>
      </c>
      <c r="B140" s="164" t="s">
        <v>2078</v>
      </c>
      <c r="C140" s="86" t="s">
        <v>2081</v>
      </c>
      <c r="D140" s="86" t="s">
        <v>356</v>
      </c>
      <c r="E140" s="87">
        <v>276.33942000000002</v>
      </c>
      <c r="F140" s="87">
        <f t="shared" si="8"/>
        <v>244.98175531914899</v>
      </c>
      <c r="G140" s="87">
        <v>284.88600000000002</v>
      </c>
      <c r="H140" s="165">
        <f t="shared" si="9"/>
        <v>252.55851063829792</v>
      </c>
    </row>
    <row r="141" spans="1:8" ht="24.95" customHeight="1">
      <c r="A141" s="82">
        <v>4</v>
      </c>
      <c r="B141" s="164" t="s">
        <v>2078</v>
      </c>
      <c r="C141" s="86" t="s">
        <v>2082</v>
      </c>
      <c r="D141" s="86" t="s">
        <v>356</v>
      </c>
      <c r="E141" s="87">
        <v>320.49675000000002</v>
      </c>
      <c r="F141" s="87">
        <f t="shared" si="8"/>
        <v>284.12832446808517</v>
      </c>
      <c r="G141" s="87">
        <v>363.22964999999999</v>
      </c>
      <c r="H141" s="165">
        <f t="shared" si="9"/>
        <v>322.01210106382979</v>
      </c>
    </row>
    <row r="142" spans="1:8" ht="24.95" customHeight="1">
      <c r="A142" s="82">
        <v>5</v>
      </c>
      <c r="B142" s="164" t="s">
        <v>2078</v>
      </c>
      <c r="C142" s="86" t="s">
        <v>2083</v>
      </c>
      <c r="D142" s="86" t="s">
        <v>356</v>
      </c>
      <c r="E142" s="87">
        <v>373.91287499999999</v>
      </c>
      <c r="F142" s="87">
        <f t="shared" si="8"/>
        <v>331.483045212766</v>
      </c>
      <c r="G142" s="87">
        <v>420.20684999999997</v>
      </c>
      <c r="H142" s="165">
        <f t="shared" si="9"/>
        <v>372.52380319148938</v>
      </c>
    </row>
    <row r="143" spans="1:8" ht="24.95" customHeight="1">
      <c r="A143" s="82">
        <v>6</v>
      </c>
      <c r="B143" s="164" t="s">
        <v>2078</v>
      </c>
      <c r="C143" s="86" t="s">
        <v>2084</v>
      </c>
      <c r="D143" s="86" t="s">
        <v>356</v>
      </c>
      <c r="E143" s="87">
        <v>405.96255000000002</v>
      </c>
      <c r="F143" s="87">
        <f t="shared" si="8"/>
        <v>359.89587765957452</v>
      </c>
      <c r="G143" s="87">
        <v>477.18405000000001</v>
      </c>
      <c r="H143" s="165">
        <f t="shared" si="9"/>
        <v>423.03550531914897</v>
      </c>
    </row>
    <row r="144" spans="1:8" ht="24.95" customHeight="1">
      <c r="A144" s="82">
        <v>7</v>
      </c>
      <c r="B144" s="164" t="s">
        <v>2078</v>
      </c>
      <c r="C144" s="86" t="s">
        <v>2085</v>
      </c>
      <c r="D144" s="86" t="s">
        <v>356</v>
      </c>
      <c r="E144" s="87">
        <v>462.93975</v>
      </c>
      <c r="F144" s="87">
        <f t="shared" si="8"/>
        <v>410.40757978723411</v>
      </c>
      <c r="G144" s="87">
        <v>541.28340000000003</v>
      </c>
      <c r="H144" s="165">
        <f t="shared" si="9"/>
        <v>479.86117021276601</v>
      </c>
    </row>
    <row r="145" spans="1:8" ht="24.95" customHeight="1">
      <c r="A145" s="82">
        <v>8</v>
      </c>
      <c r="B145" s="164" t="s">
        <v>2078</v>
      </c>
      <c r="C145" s="86" t="s">
        <v>2086</v>
      </c>
      <c r="D145" s="86" t="s">
        <v>356</v>
      </c>
      <c r="E145" s="87">
        <v>512.79480000000001</v>
      </c>
      <c r="F145" s="87">
        <f t="shared" si="8"/>
        <v>454.60531914893625</v>
      </c>
      <c r="G145" s="87">
        <v>605.38274999999999</v>
      </c>
      <c r="H145" s="165">
        <f t="shared" si="9"/>
        <v>536.686835106383</v>
      </c>
    </row>
    <row r="146" spans="1:8" ht="24.95" customHeight="1">
      <c r="A146" s="82">
        <v>9</v>
      </c>
      <c r="B146" s="164" t="s">
        <v>2078</v>
      </c>
      <c r="C146" s="86" t="s">
        <v>2087</v>
      </c>
      <c r="D146" s="86" t="s">
        <v>356</v>
      </c>
      <c r="E146" s="87">
        <v>562.64985000000001</v>
      </c>
      <c r="F146" s="87">
        <f t="shared" si="8"/>
        <v>498.80305851063838</v>
      </c>
      <c r="G146" s="87">
        <v>676.60424999999998</v>
      </c>
      <c r="H146" s="165">
        <f t="shared" si="9"/>
        <v>599.82646276595744</v>
      </c>
    </row>
    <row r="147" spans="1:8" ht="24.95" customHeight="1">
      <c r="A147" s="82">
        <v>10</v>
      </c>
      <c r="B147" s="164" t="s">
        <v>2078</v>
      </c>
      <c r="C147" s="86" t="s">
        <v>2088</v>
      </c>
      <c r="D147" s="86" t="s">
        <v>356</v>
      </c>
      <c r="E147" s="87">
        <v>662.35995000000003</v>
      </c>
      <c r="F147" s="87">
        <f t="shared" si="8"/>
        <v>587.19853723404265</v>
      </c>
      <c r="G147" s="87">
        <v>747.82574999999997</v>
      </c>
      <c r="H147" s="165">
        <f t="shared" si="9"/>
        <v>662.966090425532</v>
      </c>
    </row>
    <row r="148" spans="1:8" ht="24.95" customHeight="1">
      <c r="A148" s="82">
        <v>11</v>
      </c>
      <c r="B148" s="164" t="s">
        <v>2078</v>
      </c>
      <c r="C148" s="86" t="s">
        <v>2089</v>
      </c>
      <c r="D148" s="86" t="s">
        <v>356</v>
      </c>
      <c r="E148" s="87">
        <v>783.43650000000002</v>
      </c>
      <c r="F148" s="87">
        <f t="shared" si="8"/>
        <v>694.53590425531922</v>
      </c>
      <c r="G148" s="87">
        <v>911.63520000000005</v>
      </c>
      <c r="H148" s="165">
        <f t="shared" si="9"/>
        <v>808.18723404255331</v>
      </c>
    </row>
    <row r="149" spans="1:8" ht="24.95" customHeight="1">
      <c r="A149" s="82">
        <v>12</v>
      </c>
      <c r="B149" s="164" t="s">
        <v>2078</v>
      </c>
      <c r="C149" s="86" t="s">
        <v>2090</v>
      </c>
      <c r="D149" s="86" t="s">
        <v>356</v>
      </c>
      <c r="E149" s="87">
        <v>925.87950000000001</v>
      </c>
      <c r="F149" s="87">
        <f t="shared" si="8"/>
        <v>820.81515957446823</v>
      </c>
      <c r="G149" s="87">
        <v>1068.3225</v>
      </c>
      <c r="H149" s="165">
        <f t="shared" si="9"/>
        <v>947.09441489361711</v>
      </c>
    </row>
    <row r="150" spans="1:8" ht="24.95" customHeight="1">
      <c r="A150" s="82">
        <v>13</v>
      </c>
      <c r="B150" s="164" t="s">
        <v>2078</v>
      </c>
      <c r="C150" s="86" t="s">
        <v>2091</v>
      </c>
      <c r="D150" s="86" t="s">
        <v>356</v>
      </c>
      <c r="E150" s="87">
        <v>1032.7117499999999</v>
      </c>
      <c r="F150" s="87">
        <f t="shared" si="8"/>
        <v>915.52460106382978</v>
      </c>
      <c r="G150" s="87">
        <v>1175.1547499999999</v>
      </c>
      <c r="H150" s="165">
        <f t="shared" si="9"/>
        <v>1041.8038563829787</v>
      </c>
    </row>
    <row r="151" spans="1:8" ht="24.95" customHeight="1">
      <c r="A151" s="82">
        <v>14</v>
      </c>
      <c r="B151" s="164" t="s">
        <v>2078</v>
      </c>
      <c r="C151" s="86" t="s">
        <v>2092</v>
      </c>
      <c r="D151" s="86" t="s">
        <v>356</v>
      </c>
      <c r="E151" s="87">
        <v>1089.68895</v>
      </c>
      <c r="F151" s="87">
        <f t="shared" si="8"/>
        <v>966.03630319148942</v>
      </c>
      <c r="G151" s="87">
        <v>1303.3534500000001</v>
      </c>
      <c r="H151" s="165">
        <f t="shared" si="9"/>
        <v>1155.455186170213</v>
      </c>
    </row>
    <row r="152" spans="1:8" ht="24.95" customHeight="1">
      <c r="A152" s="82">
        <v>15</v>
      </c>
      <c r="B152" s="164" t="s">
        <v>2078</v>
      </c>
      <c r="C152" s="86" t="s">
        <v>2093</v>
      </c>
      <c r="D152" s="86" t="s">
        <v>356</v>
      </c>
      <c r="E152" s="87"/>
      <c r="F152" s="87"/>
      <c r="G152" s="87">
        <v>1922.9804999999999</v>
      </c>
      <c r="H152" s="165">
        <f t="shared" si="9"/>
        <v>1704.7699468085107</v>
      </c>
    </row>
    <row r="153" spans="1:8" ht="24.95" customHeight="1">
      <c r="A153" s="82">
        <v>16</v>
      </c>
      <c r="B153" s="164" t="s">
        <v>2078</v>
      </c>
      <c r="C153" s="86" t="s">
        <v>2094</v>
      </c>
      <c r="D153" s="86" t="s">
        <v>356</v>
      </c>
      <c r="E153" s="166"/>
      <c r="F153" s="143"/>
      <c r="G153" s="87">
        <v>2421.5309999999999</v>
      </c>
      <c r="H153" s="165">
        <f t="shared" si="9"/>
        <v>2146.747340425532</v>
      </c>
    </row>
    <row r="154" spans="1:8" s="1" customFormat="1" ht="25.5" customHeight="1">
      <c r="A154" s="266"/>
      <c r="B154" s="266"/>
      <c r="C154" s="266"/>
      <c r="D154" s="266"/>
      <c r="E154" s="266"/>
      <c r="F154" s="266"/>
      <c r="G154" s="266"/>
      <c r="H154" s="167"/>
    </row>
    <row r="155" spans="1:8" s="1" customFormat="1" ht="30" customHeight="1">
      <c r="A155" s="271" t="s">
        <v>4</v>
      </c>
      <c r="B155" s="274" t="s">
        <v>39</v>
      </c>
      <c r="C155" s="274" t="s">
        <v>40</v>
      </c>
      <c r="D155" s="274" t="s">
        <v>41</v>
      </c>
      <c r="E155" s="267" t="s">
        <v>2076</v>
      </c>
      <c r="F155" s="268"/>
      <c r="G155" s="168"/>
      <c r="H155" s="169"/>
    </row>
    <row r="156" spans="1:8" s="1" customFormat="1" ht="25.5" customHeight="1">
      <c r="A156" s="272"/>
      <c r="B156" s="276"/>
      <c r="C156" s="276"/>
      <c r="D156" s="276"/>
      <c r="E156" s="162" t="s">
        <v>1914</v>
      </c>
      <c r="F156" s="162" t="s">
        <v>2077</v>
      </c>
      <c r="G156" s="168"/>
      <c r="H156" s="169"/>
    </row>
    <row r="157" spans="1:8" s="1" customFormat="1" ht="25.5" customHeight="1">
      <c r="A157" s="170">
        <v>1</v>
      </c>
      <c r="B157" s="171" t="s">
        <v>2095</v>
      </c>
      <c r="C157" s="170" t="s">
        <v>2096</v>
      </c>
      <c r="D157" s="86" t="s">
        <v>356</v>
      </c>
      <c r="E157" s="170">
        <v>70.347499999999997</v>
      </c>
      <c r="F157" s="87">
        <f t="shared" ref="F157:F166" si="10">E157/1.128</f>
        <v>62.364804964539012</v>
      </c>
      <c r="G157" s="168"/>
      <c r="H157" s="169"/>
    </row>
    <row r="158" spans="1:8" s="1" customFormat="1" ht="25.5" customHeight="1">
      <c r="A158" s="170">
        <v>2</v>
      </c>
      <c r="B158" s="171" t="s">
        <v>2095</v>
      </c>
      <c r="C158" s="170" t="s">
        <v>1963</v>
      </c>
      <c r="D158" s="86" t="s">
        <v>356</v>
      </c>
      <c r="E158" s="170">
        <v>113.867</v>
      </c>
      <c r="F158" s="87">
        <f t="shared" si="10"/>
        <v>100.94592198581562</v>
      </c>
      <c r="G158" s="168"/>
      <c r="H158" s="169"/>
    </row>
    <row r="159" spans="1:8" s="1" customFormat="1" ht="25.5" customHeight="1">
      <c r="A159" s="170">
        <v>3</v>
      </c>
      <c r="B159" s="171" t="s">
        <v>2095</v>
      </c>
      <c r="C159" s="170" t="s">
        <v>1964</v>
      </c>
      <c r="D159" s="86" t="s">
        <v>356</v>
      </c>
      <c r="E159" s="170">
        <v>180.72800000000001</v>
      </c>
      <c r="F159" s="87">
        <f t="shared" si="10"/>
        <v>160.21985815602838</v>
      </c>
      <c r="G159" s="168"/>
      <c r="H159" s="169"/>
    </row>
    <row r="160" spans="1:8" s="1" customFormat="1" ht="25.5" customHeight="1">
      <c r="A160" s="170">
        <v>4</v>
      </c>
      <c r="B160" s="171" t="s">
        <v>2095</v>
      </c>
      <c r="C160" s="170" t="s">
        <v>1965</v>
      </c>
      <c r="D160" s="86" t="s">
        <v>356</v>
      </c>
      <c r="E160" s="170">
        <v>277.52350000000001</v>
      </c>
      <c r="F160" s="87">
        <f t="shared" si="10"/>
        <v>246.0314716312057</v>
      </c>
      <c r="G160" s="168"/>
      <c r="H160" s="169"/>
    </row>
    <row r="161" spans="1:8" s="1" customFormat="1" ht="25.5" customHeight="1">
      <c r="A161" s="170">
        <v>5</v>
      </c>
      <c r="B161" s="171" t="s">
        <v>2095</v>
      </c>
      <c r="C161" s="170" t="s">
        <v>1966</v>
      </c>
      <c r="D161" s="86" t="s">
        <v>356</v>
      </c>
      <c r="E161" s="170">
        <v>410.03899999999999</v>
      </c>
      <c r="F161" s="87">
        <f t="shared" si="10"/>
        <v>363.50975177304969</v>
      </c>
      <c r="G161" s="168"/>
      <c r="H161" s="169"/>
    </row>
    <row r="162" spans="1:8" s="1" customFormat="1" ht="25.5" customHeight="1">
      <c r="A162" s="170">
        <v>6</v>
      </c>
      <c r="B162" s="171" t="s">
        <v>2097</v>
      </c>
      <c r="C162" s="170" t="s">
        <v>2096</v>
      </c>
      <c r="D162" s="86" t="s">
        <v>356</v>
      </c>
      <c r="E162" s="170">
        <v>162.792</v>
      </c>
      <c r="F162" s="87">
        <f t="shared" si="10"/>
        <v>144.31914893617022</v>
      </c>
      <c r="G162" s="168"/>
      <c r="H162" s="169"/>
    </row>
    <row r="163" spans="1:8" s="1" customFormat="1" ht="25.5" customHeight="1">
      <c r="A163" s="170">
        <v>7</v>
      </c>
      <c r="B163" s="171" t="s">
        <v>2097</v>
      </c>
      <c r="C163" s="170" t="s">
        <v>1963</v>
      </c>
      <c r="D163" s="86" t="s">
        <v>356</v>
      </c>
      <c r="E163" s="170">
        <v>197.75200000000001</v>
      </c>
      <c r="F163" s="87">
        <f t="shared" si="10"/>
        <v>175.31205673758868</v>
      </c>
      <c r="G163" s="168"/>
      <c r="H163" s="169"/>
    </row>
    <row r="164" spans="1:8" s="1" customFormat="1" ht="25.5" customHeight="1">
      <c r="A164" s="170">
        <v>8</v>
      </c>
      <c r="B164" s="171" t="s">
        <v>2097</v>
      </c>
      <c r="C164" s="170" t="s">
        <v>1964</v>
      </c>
      <c r="D164" s="86" t="s">
        <v>356</v>
      </c>
      <c r="E164" s="170">
        <v>327.959</v>
      </c>
      <c r="F164" s="87">
        <f t="shared" si="10"/>
        <v>290.74379432624119</v>
      </c>
      <c r="G164" s="168"/>
      <c r="H164" s="169"/>
    </row>
    <row r="165" spans="1:8" s="1" customFormat="1" ht="26.25" customHeight="1">
      <c r="A165" s="170">
        <v>9</v>
      </c>
      <c r="B165" s="171" t="s">
        <v>2097</v>
      </c>
      <c r="C165" s="170" t="s">
        <v>1965</v>
      </c>
      <c r="D165" s="86" t="s">
        <v>356</v>
      </c>
      <c r="E165" s="170">
        <v>521.7115</v>
      </c>
      <c r="F165" s="87">
        <f t="shared" si="10"/>
        <v>462.51019503546104</v>
      </c>
      <c r="G165" s="168"/>
      <c r="H165" s="169"/>
    </row>
    <row r="166" spans="1:8" s="1" customFormat="1" ht="26.25" customHeight="1">
      <c r="A166" s="170">
        <v>10</v>
      </c>
      <c r="B166" s="171" t="s">
        <v>2097</v>
      </c>
      <c r="C166" s="170" t="s">
        <v>1966</v>
      </c>
      <c r="D166" s="86" t="s">
        <v>356</v>
      </c>
      <c r="E166" s="170">
        <v>607.27800000000002</v>
      </c>
      <c r="F166" s="87">
        <f t="shared" si="10"/>
        <v>538.36702127659578</v>
      </c>
      <c r="G166" s="168"/>
      <c r="H166" s="169"/>
    </row>
  </sheetData>
  <sheetProtection password="CF7A" sheet="1" objects="1" scenarios="1"/>
  <mergeCells count="26">
    <mergeCell ref="A1:G1"/>
    <mergeCell ref="E2:F2"/>
    <mergeCell ref="A4:G4"/>
    <mergeCell ref="A25:G25"/>
    <mergeCell ref="A73:G73"/>
    <mergeCell ref="A122:G122"/>
    <mergeCell ref="A125:G125"/>
    <mergeCell ref="A135:G135"/>
    <mergeCell ref="E136:F136"/>
    <mergeCell ref="G136:H136"/>
    <mergeCell ref="A154:G154"/>
    <mergeCell ref="E155:F155"/>
    <mergeCell ref="A2:A3"/>
    <mergeCell ref="A136:A137"/>
    <mergeCell ref="A155:A156"/>
    <mergeCell ref="B2:B3"/>
    <mergeCell ref="B136:B137"/>
    <mergeCell ref="B155:B156"/>
    <mergeCell ref="C2:C3"/>
    <mergeCell ref="C136:C137"/>
    <mergeCell ref="C155:C156"/>
    <mergeCell ref="D2:D3"/>
    <mergeCell ref="D136:D137"/>
    <mergeCell ref="D155:D156"/>
    <mergeCell ref="G2:G3"/>
    <mergeCell ref="A109:G109"/>
  </mergeCells>
  <phoneticPr fontId="31" type="noConversion"/>
  <pageMargins left="0.21" right="0.16" top="0.87" bottom="0.91" header="0.3" footer="0.3"/>
  <pageSetup paperSize="9" scale="90" orientation="portrait"/>
  <drawing r:id="rId1"/>
</worksheet>
</file>

<file path=xl/worksheets/sheet7.xml><?xml version="1.0" encoding="utf-8"?>
<worksheet xmlns="http://schemas.openxmlformats.org/spreadsheetml/2006/main" xmlns:r="http://schemas.openxmlformats.org/officeDocument/2006/relationships">
  <dimension ref="A1:H50"/>
  <sheetViews>
    <sheetView workbookViewId="0">
      <selection activeCell="C9" sqref="C9"/>
    </sheetView>
  </sheetViews>
  <sheetFormatPr defaultColWidth="8.7109375" defaultRowHeight="12.75" customHeight="1"/>
  <cols>
    <col min="1" max="1" width="5.140625" customWidth="1"/>
    <col min="2" max="2" width="26.28515625" customWidth="1"/>
    <col min="3" max="3" width="24.7109375" customWidth="1"/>
    <col min="4" max="4" width="7.28515625" customWidth="1"/>
    <col min="5" max="5" width="12" customWidth="1"/>
    <col min="6" max="6" width="12.5703125" customWidth="1"/>
    <col min="7" max="7" width="9.140625" style="119" bestFit="1" customWidth="1"/>
    <col min="8" max="8" width="6.140625" style="119" customWidth="1"/>
  </cols>
  <sheetData>
    <row r="1" spans="1:8" ht="45" customHeight="1">
      <c r="A1" s="317" t="s">
        <v>2098</v>
      </c>
      <c r="B1" s="317"/>
      <c r="C1" s="317"/>
      <c r="D1" s="317"/>
      <c r="E1" s="317"/>
      <c r="F1" s="317"/>
      <c r="G1" s="317"/>
      <c r="H1" s="317"/>
    </row>
    <row r="2" spans="1:8" s="117" customFormat="1" ht="30" customHeight="1">
      <c r="A2" s="295" t="s">
        <v>4</v>
      </c>
      <c r="B2" s="298" t="s">
        <v>39</v>
      </c>
      <c r="C2" s="304" t="s">
        <v>40</v>
      </c>
      <c r="D2" s="304" t="s">
        <v>2099</v>
      </c>
      <c r="E2" s="298" t="s">
        <v>42</v>
      </c>
      <c r="F2" s="298"/>
      <c r="G2" s="288" t="s">
        <v>43</v>
      </c>
      <c r="H2" s="289"/>
    </row>
    <row r="3" spans="1:8" s="117" customFormat="1" ht="30" customHeight="1">
      <c r="A3" s="295"/>
      <c r="B3" s="298"/>
      <c r="C3" s="304"/>
      <c r="D3" s="298"/>
      <c r="E3" s="120" t="s">
        <v>1914</v>
      </c>
      <c r="F3" s="120" t="s">
        <v>2077</v>
      </c>
      <c r="G3" s="290"/>
      <c r="H3" s="291"/>
    </row>
    <row r="4" spans="1:8" s="117" customFormat="1" ht="36.75" customHeight="1">
      <c r="A4" s="82">
        <v>1</v>
      </c>
      <c r="B4" s="121" t="s">
        <v>2100</v>
      </c>
      <c r="C4" s="122" t="s">
        <v>2101</v>
      </c>
      <c r="D4" s="121" t="s">
        <v>62</v>
      </c>
      <c r="E4" s="123">
        <v>356</v>
      </c>
      <c r="F4" s="124">
        <f t="shared" ref="F4:F13" si="0">E4/1.128</f>
        <v>315.60283687943263</v>
      </c>
      <c r="G4" s="313"/>
      <c r="H4" s="314"/>
    </row>
    <row r="5" spans="1:8" s="117" customFormat="1" ht="36.75" customHeight="1">
      <c r="A5" s="82">
        <v>2</v>
      </c>
      <c r="B5" s="121" t="s">
        <v>2100</v>
      </c>
      <c r="C5" s="122" t="s">
        <v>2102</v>
      </c>
      <c r="D5" s="121" t="s">
        <v>62</v>
      </c>
      <c r="E5" s="123">
        <v>368</v>
      </c>
      <c r="F5" s="124">
        <f t="shared" si="0"/>
        <v>326.24113475177307</v>
      </c>
      <c r="G5" s="313"/>
      <c r="H5" s="314"/>
    </row>
    <row r="6" spans="1:8" s="117" customFormat="1" ht="36.75" customHeight="1">
      <c r="A6" s="82">
        <v>3</v>
      </c>
      <c r="B6" s="121" t="s">
        <v>2100</v>
      </c>
      <c r="C6" s="122" t="s">
        <v>2103</v>
      </c>
      <c r="D6" s="121" t="s">
        <v>62</v>
      </c>
      <c r="E6" s="123">
        <v>385</v>
      </c>
      <c r="F6" s="124">
        <f t="shared" si="0"/>
        <v>341.3120567375887</v>
      </c>
      <c r="G6" s="313"/>
      <c r="H6" s="314"/>
    </row>
    <row r="7" spans="1:8" s="117" customFormat="1" ht="36.75" customHeight="1">
      <c r="A7" s="82">
        <v>4</v>
      </c>
      <c r="B7" s="121" t="s">
        <v>2100</v>
      </c>
      <c r="C7" s="122" t="s">
        <v>2104</v>
      </c>
      <c r="D7" s="121" t="s">
        <v>62</v>
      </c>
      <c r="E7" s="123">
        <v>399</v>
      </c>
      <c r="F7" s="124">
        <f t="shared" si="0"/>
        <v>353.72340425531917</v>
      </c>
      <c r="G7" s="313"/>
      <c r="H7" s="314"/>
    </row>
    <row r="8" spans="1:8" s="117" customFormat="1" ht="36.75" customHeight="1">
      <c r="A8" s="82">
        <v>5</v>
      </c>
      <c r="B8" s="121" t="s">
        <v>2100</v>
      </c>
      <c r="C8" s="122" t="s">
        <v>2105</v>
      </c>
      <c r="D8" s="121" t="s">
        <v>62</v>
      </c>
      <c r="E8" s="123">
        <v>423</v>
      </c>
      <c r="F8" s="124">
        <f t="shared" si="0"/>
        <v>375.00000000000006</v>
      </c>
      <c r="G8" s="313"/>
      <c r="H8" s="314"/>
    </row>
    <row r="9" spans="1:8" s="117" customFormat="1" ht="36.75" customHeight="1">
      <c r="A9" s="82">
        <v>6</v>
      </c>
      <c r="B9" s="121" t="s">
        <v>2100</v>
      </c>
      <c r="C9" s="122" t="s">
        <v>2106</v>
      </c>
      <c r="D9" s="121" t="s">
        <v>62</v>
      </c>
      <c r="E9" s="123">
        <v>445</v>
      </c>
      <c r="F9" s="124">
        <f t="shared" si="0"/>
        <v>394.50354609929082</v>
      </c>
      <c r="G9" s="313"/>
      <c r="H9" s="314"/>
    </row>
    <row r="10" spans="1:8" s="117" customFormat="1" ht="36.75" customHeight="1">
      <c r="A10" s="82">
        <v>7</v>
      </c>
      <c r="B10" s="121" t="s">
        <v>2100</v>
      </c>
      <c r="C10" s="122" t="s">
        <v>2107</v>
      </c>
      <c r="D10" s="121" t="s">
        <v>62</v>
      </c>
      <c r="E10" s="123">
        <v>467</v>
      </c>
      <c r="F10" s="124">
        <f t="shared" si="0"/>
        <v>414.00709219858157</v>
      </c>
      <c r="G10" s="313"/>
      <c r="H10" s="314"/>
    </row>
    <row r="11" spans="1:8" s="117" customFormat="1" ht="36.75" customHeight="1">
      <c r="A11" s="82">
        <v>8</v>
      </c>
      <c r="B11" s="121" t="s">
        <v>2100</v>
      </c>
      <c r="C11" s="122" t="s">
        <v>2108</v>
      </c>
      <c r="D11" s="121" t="s">
        <v>62</v>
      </c>
      <c r="E11" s="123">
        <v>489</v>
      </c>
      <c r="F11" s="124">
        <f t="shared" si="0"/>
        <v>433.51063829787239</v>
      </c>
      <c r="G11" s="313"/>
      <c r="H11" s="314"/>
    </row>
    <row r="12" spans="1:8" s="117" customFormat="1" ht="36.75" customHeight="1">
      <c r="A12" s="82">
        <v>9</v>
      </c>
      <c r="B12" s="121" t="s">
        <v>2100</v>
      </c>
      <c r="C12" s="122" t="s">
        <v>2109</v>
      </c>
      <c r="D12" s="121" t="s">
        <v>62</v>
      </c>
      <c r="E12" s="123">
        <v>510</v>
      </c>
      <c r="F12" s="124">
        <f t="shared" si="0"/>
        <v>452.12765957446811</v>
      </c>
      <c r="G12" s="313"/>
      <c r="H12" s="314"/>
    </row>
    <row r="13" spans="1:8" s="117" customFormat="1" ht="36.75" customHeight="1">
      <c r="A13" s="82">
        <v>10</v>
      </c>
      <c r="B13" s="121" t="s">
        <v>2100</v>
      </c>
      <c r="C13" s="122" t="s">
        <v>2110</v>
      </c>
      <c r="D13" s="121" t="s">
        <v>62</v>
      </c>
      <c r="E13" s="123">
        <v>540</v>
      </c>
      <c r="F13" s="124">
        <f t="shared" si="0"/>
        <v>478.72340425531917</v>
      </c>
      <c r="G13" s="313"/>
      <c r="H13" s="314"/>
    </row>
    <row r="14" spans="1:8" s="117" customFormat="1" ht="32.25" customHeight="1">
      <c r="A14" s="307" t="s">
        <v>2111</v>
      </c>
      <c r="B14" s="307"/>
      <c r="C14" s="307"/>
      <c r="D14" s="307"/>
      <c r="E14" s="307"/>
      <c r="F14" s="307"/>
      <c r="G14" s="307"/>
      <c r="H14" s="307"/>
    </row>
    <row r="15" spans="1:8" s="118" customFormat="1" ht="25.5" customHeight="1">
      <c r="A15" s="125" t="s">
        <v>2112</v>
      </c>
      <c r="B15" s="126"/>
      <c r="C15" s="127"/>
      <c r="D15" s="127"/>
      <c r="E15" s="127"/>
      <c r="F15" s="127"/>
      <c r="G15" s="128"/>
    </row>
    <row r="16" spans="1:8" s="118" customFormat="1" ht="26.25" customHeight="1">
      <c r="A16" s="315" t="s">
        <v>2113</v>
      </c>
      <c r="B16" s="315"/>
      <c r="C16" s="315"/>
      <c r="D16" s="315"/>
      <c r="E16" s="315"/>
      <c r="F16" s="315"/>
      <c r="G16" s="129"/>
      <c r="H16" s="130"/>
    </row>
    <row r="17" spans="1:8" s="118" customFormat="1" ht="15" customHeight="1">
      <c r="A17" s="127"/>
      <c r="B17" s="127"/>
      <c r="C17" s="127"/>
      <c r="D17" s="131"/>
      <c r="E17" s="131"/>
      <c r="F17" s="131"/>
      <c r="G17" s="129"/>
      <c r="H17" s="130"/>
    </row>
    <row r="18" spans="1:8" s="118" customFormat="1" ht="50.25" customHeight="1">
      <c r="A18" s="316" t="s">
        <v>2114</v>
      </c>
      <c r="B18" s="316"/>
      <c r="C18" s="316"/>
      <c r="D18" s="316"/>
      <c r="E18" s="316"/>
      <c r="F18" s="316"/>
      <c r="G18" s="316"/>
      <c r="H18" s="316"/>
    </row>
    <row r="19" spans="1:8" s="118" customFormat="1" ht="35.25" customHeight="1">
      <c r="A19" s="296" t="s">
        <v>4</v>
      </c>
      <c r="B19" s="299" t="s">
        <v>39</v>
      </c>
      <c r="C19" s="285" t="s">
        <v>40</v>
      </c>
      <c r="D19" s="285" t="s">
        <v>2099</v>
      </c>
      <c r="E19" s="309" t="s">
        <v>42</v>
      </c>
      <c r="F19" s="310"/>
      <c r="G19" s="288" t="s">
        <v>43</v>
      </c>
      <c r="H19" s="289"/>
    </row>
    <row r="20" spans="1:8" s="118" customFormat="1" ht="31.5" customHeight="1">
      <c r="A20" s="297"/>
      <c r="B20" s="300"/>
      <c r="C20" s="286"/>
      <c r="D20" s="286"/>
      <c r="E20" s="120" t="s">
        <v>1914</v>
      </c>
      <c r="F20" s="120" t="s">
        <v>2077</v>
      </c>
      <c r="G20" s="290"/>
      <c r="H20" s="291"/>
    </row>
    <row r="21" spans="1:8" s="118" customFormat="1" ht="36" customHeight="1">
      <c r="A21" s="82">
        <v>1</v>
      </c>
      <c r="B21" s="121" t="s">
        <v>2115</v>
      </c>
      <c r="C21" s="122" t="s">
        <v>2116</v>
      </c>
      <c r="D21" s="121" t="s">
        <v>2117</v>
      </c>
      <c r="E21" s="124">
        <v>1094</v>
      </c>
      <c r="F21" s="124">
        <f>E21/1.128</f>
        <v>969.85815602836885</v>
      </c>
      <c r="G21" s="311"/>
      <c r="H21" s="312"/>
    </row>
    <row r="22" spans="1:8" s="118" customFormat="1" ht="36" customHeight="1">
      <c r="A22" s="82">
        <v>2</v>
      </c>
      <c r="B22" s="121" t="s">
        <v>2115</v>
      </c>
      <c r="C22" s="122" t="s">
        <v>2118</v>
      </c>
      <c r="D22" s="121" t="s">
        <v>2117</v>
      </c>
      <c r="E22" s="124">
        <v>1109</v>
      </c>
      <c r="F22" s="124">
        <f t="shared" ref="F22:F30" si="1">E22/1.128</f>
        <v>983.15602836879441</v>
      </c>
      <c r="G22" s="311"/>
      <c r="H22" s="312"/>
    </row>
    <row r="23" spans="1:8" s="118" customFormat="1" ht="36" customHeight="1">
      <c r="A23" s="82">
        <v>3</v>
      </c>
      <c r="B23" s="121" t="s">
        <v>2119</v>
      </c>
      <c r="C23" s="122" t="s">
        <v>2120</v>
      </c>
      <c r="D23" s="121" t="s">
        <v>2117</v>
      </c>
      <c r="E23" s="124">
        <v>1136</v>
      </c>
      <c r="F23" s="124">
        <f t="shared" si="1"/>
        <v>1007.0921985815604</v>
      </c>
      <c r="G23" s="311"/>
      <c r="H23" s="312"/>
    </row>
    <row r="24" spans="1:8" s="118" customFormat="1" ht="36" customHeight="1">
      <c r="A24" s="82">
        <v>4</v>
      </c>
      <c r="B24" s="121" t="s">
        <v>2119</v>
      </c>
      <c r="C24" s="122" t="s">
        <v>2121</v>
      </c>
      <c r="D24" s="121" t="s">
        <v>2117</v>
      </c>
      <c r="E24" s="124">
        <v>1190</v>
      </c>
      <c r="F24" s="124">
        <f t="shared" si="1"/>
        <v>1054.9645390070923</v>
      </c>
      <c r="G24" s="311"/>
      <c r="H24" s="312"/>
    </row>
    <row r="25" spans="1:8" s="118" customFormat="1" ht="36" customHeight="1">
      <c r="A25" s="82">
        <v>5</v>
      </c>
      <c r="B25" s="121" t="s">
        <v>2122</v>
      </c>
      <c r="C25" s="122" t="s">
        <v>2123</v>
      </c>
      <c r="D25" s="121" t="s">
        <v>2117</v>
      </c>
      <c r="E25" s="124">
        <v>1230</v>
      </c>
      <c r="F25" s="124">
        <f t="shared" si="1"/>
        <v>1090.4255319148938</v>
      </c>
      <c r="G25" s="311"/>
      <c r="H25" s="312"/>
    </row>
    <row r="26" spans="1:8" s="118" customFormat="1" ht="36" customHeight="1">
      <c r="A26" s="82">
        <v>6</v>
      </c>
      <c r="B26" s="121" t="s">
        <v>2122</v>
      </c>
      <c r="C26" s="122" t="s">
        <v>2124</v>
      </c>
      <c r="D26" s="121" t="s">
        <v>2117</v>
      </c>
      <c r="E26" s="124">
        <v>1266</v>
      </c>
      <c r="F26" s="124">
        <f t="shared" si="1"/>
        <v>1122.3404255319149</v>
      </c>
      <c r="G26" s="311"/>
      <c r="H26" s="312"/>
    </row>
    <row r="27" spans="1:8" s="118" customFormat="1" ht="36" customHeight="1">
      <c r="A27" s="82">
        <v>7</v>
      </c>
      <c r="B27" s="121" t="s">
        <v>2125</v>
      </c>
      <c r="C27" s="122" t="s">
        <v>2120</v>
      </c>
      <c r="D27" s="121" t="s">
        <v>2117</v>
      </c>
      <c r="E27" s="124">
        <v>1241</v>
      </c>
      <c r="F27" s="124">
        <f t="shared" si="1"/>
        <v>1100.1773049645392</v>
      </c>
      <c r="G27" s="311"/>
      <c r="H27" s="312"/>
    </row>
    <row r="28" spans="1:8" s="118" customFormat="1" ht="36" customHeight="1">
      <c r="A28" s="82">
        <v>8</v>
      </c>
      <c r="B28" s="121" t="s">
        <v>2125</v>
      </c>
      <c r="C28" s="122" t="s">
        <v>2121</v>
      </c>
      <c r="D28" s="121" t="s">
        <v>2117</v>
      </c>
      <c r="E28" s="124">
        <v>1311</v>
      </c>
      <c r="F28" s="124">
        <f t="shared" si="1"/>
        <v>1162.2340425531916</v>
      </c>
      <c r="G28" s="311"/>
      <c r="H28" s="312"/>
    </row>
    <row r="29" spans="1:8" s="118" customFormat="1" ht="36" customHeight="1">
      <c r="A29" s="82">
        <v>9</v>
      </c>
      <c r="B29" s="121" t="s">
        <v>2126</v>
      </c>
      <c r="C29" s="122" t="s">
        <v>2123</v>
      </c>
      <c r="D29" s="121" t="s">
        <v>2117</v>
      </c>
      <c r="E29" s="124">
        <v>1346</v>
      </c>
      <c r="F29" s="124">
        <f t="shared" si="1"/>
        <v>1193.2624113475179</v>
      </c>
      <c r="G29" s="306"/>
      <c r="H29" s="306"/>
    </row>
    <row r="30" spans="1:8" s="118" customFormat="1" ht="36" customHeight="1">
      <c r="A30" s="82">
        <v>10</v>
      </c>
      <c r="B30" s="121" t="s">
        <v>2126</v>
      </c>
      <c r="C30" s="122" t="s">
        <v>2124</v>
      </c>
      <c r="D30" s="121" t="s">
        <v>2117</v>
      </c>
      <c r="E30" s="124">
        <v>1396</v>
      </c>
      <c r="F30" s="124">
        <f t="shared" si="1"/>
        <v>1237.5886524822697</v>
      </c>
      <c r="G30" s="306"/>
      <c r="H30" s="306"/>
    </row>
    <row r="31" spans="1:8" s="118" customFormat="1" ht="48" customHeight="1">
      <c r="A31" s="307" t="s">
        <v>2127</v>
      </c>
      <c r="B31" s="307"/>
      <c r="C31" s="307"/>
      <c r="D31" s="307"/>
      <c r="E31" s="307"/>
      <c r="F31" s="307"/>
      <c r="G31" s="307"/>
      <c r="H31" s="307"/>
    </row>
    <row r="32" spans="1:8">
      <c r="B32" s="132"/>
    </row>
    <row r="33" spans="1:8" ht="43.5" customHeight="1">
      <c r="A33" s="308" t="s">
        <v>2128</v>
      </c>
      <c r="B33" s="308"/>
      <c r="C33" s="308"/>
      <c r="D33" s="308"/>
      <c r="E33" s="308"/>
      <c r="F33" s="308"/>
      <c r="G33" s="308"/>
      <c r="H33" s="308"/>
    </row>
    <row r="34" spans="1:8" ht="29.25" customHeight="1">
      <c r="A34" s="296" t="s">
        <v>4</v>
      </c>
      <c r="B34" s="299" t="s">
        <v>39</v>
      </c>
      <c r="C34" s="285" t="s">
        <v>40</v>
      </c>
      <c r="D34" s="285" t="s">
        <v>2099</v>
      </c>
      <c r="E34" s="309" t="s">
        <v>42</v>
      </c>
      <c r="F34" s="310"/>
      <c r="G34" s="287" t="s">
        <v>43</v>
      </c>
      <c r="H34" s="287"/>
    </row>
    <row r="35" spans="1:8" ht="33.75" customHeight="1">
      <c r="A35" s="297"/>
      <c r="B35" s="300"/>
      <c r="C35" s="286"/>
      <c r="D35" s="286"/>
      <c r="E35" s="120" t="s">
        <v>1914</v>
      </c>
      <c r="F35" s="120" t="s">
        <v>2077</v>
      </c>
      <c r="G35" s="287"/>
      <c r="H35" s="287"/>
    </row>
    <row r="36" spans="1:8" ht="33" customHeight="1">
      <c r="A36" s="133">
        <v>1</v>
      </c>
      <c r="B36" s="301" t="s">
        <v>2129</v>
      </c>
      <c r="C36" s="134" t="s">
        <v>2130</v>
      </c>
      <c r="D36" s="134" t="s">
        <v>49</v>
      </c>
      <c r="E36" s="135">
        <v>250</v>
      </c>
      <c r="F36" s="135">
        <f>E36/1.128</f>
        <v>221.6312056737589</v>
      </c>
      <c r="G36" s="292" t="s">
        <v>2131</v>
      </c>
      <c r="H36" s="305"/>
    </row>
    <row r="37" spans="1:8" ht="33" customHeight="1">
      <c r="A37" s="133">
        <v>2</v>
      </c>
      <c r="B37" s="302"/>
      <c r="C37" s="134" t="s">
        <v>2132</v>
      </c>
      <c r="D37" s="134" t="s">
        <v>49</v>
      </c>
      <c r="E37" s="135">
        <v>254</v>
      </c>
      <c r="F37" s="135">
        <f t="shared" ref="F37:F49" si="2">E37/1.128</f>
        <v>225.17730496453902</v>
      </c>
      <c r="G37" s="292" t="s">
        <v>2133</v>
      </c>
      <c r="H37" s="305"/>
    </row>
    <row r="38" spans="1:8" ht="33" customHeight="1">
      <c r="A38" s="133">
        <v>3</v>
      </c>
      <c r="B38" s="302"/>
      <c r="C38" s="134" t="s">
        <v>2134</v>
      </c>
      <c r="D38" s="134" t="s">
        <v>49</v>
      </c>
      <c r="E38" s="135">
        <v>261</v>
      </c>
      <c r="F38" s="135">
        <f t="shared" si="2"/>
        <v>231.38297872340428</v>
      </c>
      <c r="G38" s="292" t="s">
        <v>2135</v>
      </c>
      <c r="H38" s="305"/>
    </row>
    <row r="39" spans="1:8" ht="33" customHeight="1">
      <c r="A39" s="133">
        <v>4</v>
      </c>
      <c r="B39" s="302"/>
      <c r="C39" s="134" t="s">
        <v>2136</v>
      </c>
      <c r="D39" s="134" t="s">
        <v>49</v>
      </c>
      <c r="E39" s="135">
        <v>269</v>
      </c>
      <c r="F39" s="135">
        <f t="shared" si="2"/>
        <v>238.47517730496457</v>
      </c>
      <c r="G39" s="292" t="s">
        <v>2137</v>
      </c>
      <c r="H39" s="305"/>
    </row>
    <row r="40" spans="1:8" ht="33" customHeight="1">
      <c r="A40" s="133">
        <v>5</v>
      </c>
      <c r="B40" s="302"/>
      <c r="C40" s="134" t="s">
        <v>2138</v>
      </c>
      <c r="D40" s="134" t="s">
        <v>49</v>
      </c>
      <c r="E40" s="135">
        <v>296</v>
      </c>
      <c r="F40" s="135">
        <f t="shared" si="2"/>
        <v>262.41134751773052</v>
      </c>
      <c r="G40" s="292" t="s">
        <v>2139</v>
      </c>
      <c r="H40" s="305"/>
    </row>
    <row r="41" spans="1:8" ht="33" customHeight="1">
      <c r="A41" s="133">
        <v>6</v>
      </c>
      <c r="B41" s="302"/>
      <c r="C41" s="134" t="s">
        <v>2140</v>
      </c>
      <c r="D41" s="134" t="s">
        <v>49</v>
      </c>
      <c r="E41" s="135">
        <v>342</v>
      </c>
      <c r="F41" s="135">
        <f t="shared" si="2"/>
        <v>303.19148936170217</v>
      </c>
      <c r="G41" s="292"/>
      <c r="H41" s="305"/>
    </row>
    <row r="42" spans="1:8" ht="33" customHeight="1">
      <c r="A42" s="133">
        <v>7</v>
      </c>
      <c r="B42" s="303"/>
      <c r="C42" s="134" t="s">
        <v>2141</v>
      </c>
      <c r="D42" s="134" t="s">
        <v>49</v>
      </c>
      <c r="E42" s="135">
        <v>366</v>
      </c>
      <c r="F42" s="135">
        <f t="shared" si="2"/>
        <v>324.468085106383</v>
      </c>
      <c r="G42" s="292"/>
      <c r="H42" s="305"/>
    </row>
    <row r="43" spans="1:8" ht="53.25" customHeight="1">
      <c r="A43" s="133">
        <v>8</v>
      </c>
      <c r="B43" s="301" t="s">
        <v>2142</v>
      </c>
      <c r="C43" s="134" t="s">
        <v>2143</v>
      </c>
      <c r="D43" s="134" t="s">
        <v>49</v>
      </c>
      <c r="E43" s="135">
        <v>243</v>
      </c>
      <c r="F43" s="135">
        <f t="shared" si="2"/>
        <v>215.42553191489364</v>
      </c>
      <c r="G43" s="292" t="s">
        <v>2144</v>
      </c>
      <c r="H43" s="293"/>
    </row>
    <row r="44" spans="1:8" ht="39" customHeight="1">
      <c r="A44" s="133">
        <v>9</v>
      </c>
      <c r="B44" s="302"/>
      <c r="C44" s="134" t="s">
        <v>2145</v>
      </c>
      <c r="D44" s="134" t="s">
        <v>49</v>
      </c>
      <c r="E44" s="135">
        <v>259</v>
      </c>
      <c r="F44" s="135">
        <f t="shared" si="2"/>
        <v>229.6099290780142</v>
      </c>
      <c r="G44" s="292" t="s">
        <v>2146</v>
      </c>
      <c r="H44" s="293"/>
    </row>
    <row r="45" spans="1:8" ht="43.5" customHeight="1">
      <c r="A45" s="133">
        <v>10</v>
      </c>
      <c r="B45" s="302"/>
      <c r="C45" s="134" t="s">
        <v>2147</v>
      </c>
      <c r="D45" s="134" t="s">
        <v>49</v>
      </c>
      <c r="E45" s="135">
        <v>266</v>
      </c>
      <c r="F45" s="135">
        <f t="shared" si="2"/>
        <v>235.81560283687946</v>
      </c>
      <c r="G45" s="292" t="s">
        <v>2148</v>
      </c>
      <c r="H45" s="293"/>
    </row>
    <row r="46" spans="1:8" ht="79.5" customHeight="1">
      <c r="A46" s="133">
        <v>11</v>
      </c>
      <c r="B46" s="303"/>
      <c r="C46" s="134" t="s">
        <v>2149</v>
      </c>
      <c r="D46" s="134" t="s">
        <v>49</v>
      </c>
      <c r="E46" s="135">
        <v>297</v>
      </c>
      <c r="F46" s="135">
        <f t="shared" si="2"/>
        <v>263.29787234042556</v>
      </c>
      <c r="G46" s="292" t="s">
        <v>2150</v>
      </c>
      <c r="H46" s="293"/>
    </row>
    <row r="47" spans="1:8" ht="45" customHeight="1">
      <c r="A47" s="133">
        <v>12</v>
      </c>
      <c r="B47" s="301" t="s">
        <v>2151</v>
      </c>
      <c r="C47" s="134" t="s">
        <v>2152</v>
      </c>
      <c r="D47" s="134" t="s">
        <v>49</v>
      </c>
      <c r="E47" s="135">
        <v>293</v>
      </c>
      <c r="F47" s="135">
        <f t="shared" si="2"/>
        <v>259.75177304964541</v>
      </c>
      <c r="G47" s="292" t="s">
        <v>2148</v>
      </c>
      <c r="H47" s="293"/>
    </row>
    <row r="48" spans="1:8" ht="84" customHeight="1">
      <c r="A48" s="133">
        <v>13</v>
      </c>
      <c r="B48" s="302"/>
      <c r="C48" s="134" t="s">
        <v>2153</v>
      </c>
      <c r="D48" s="134" t="s">
        <v>49</v>
      </c>
      <c r="E48" s="135">
        <v>304</v>
      </c>
      <c r="F48" s="135">
        <f t="shared" si="2"/>
        <v>269.50354609929082</v>
      </c>
      <c r="G48" s="292" t="s">
        <v>2150</v>
      </c>
      <c r="H48" s="293"/>
    </row>
    <row r="49" spans="1:8" ht="33.75" customHeight="1">
      <c r="A49" s="133">
        <v>14</v>
      </c>
      <c r="B49" s="303"/>
      <c r="C49" s="134" t="s">
        <v>2154</v>
      </c>
      <c r="D49" s="134" t="s">
        <v>49</v>
      </c>
      <c r="E49" s="135">
        <v>337</v>
      </c>
      <c r="F49" s="135">
        <f t="shared" si="2"/>
        <v>298.75886524822698</v>
      </c>
      <c r="G49" s="292"/>
      <c r="H49" s="293"/>
    </row>
    <row r="50" spans="1:8" ht="60.75" customHeight="1">
      <c r="A50" s="294" t="s">
        <v>2155</v>
      </c>
      <c r="B50" s="294"/>
      <c r="C50" s="294"/>
      <c r="D50" s="294"/>
      <c r="E50" s="294"/>
      <c r="F50" s="294"/>
      <c r="G50" s="294"/>
      <c r="H50" s="294"/>
    </row>
  </sheetData>
  <sheetProtection password="CF7A" sheet="1" objects="1" scenarios="1"/>
  <mergeCells count="62">
    <mergeCell ref="A1:H1"/>
    <mergeCell ref="E2:F2"/>
    <mergeCell ref="G4:H4"/>
    <mergeCell ref="G5:H5"/>
    <mergeCell ref="G6:H6"/>
    <mergeCell ref="D2:D3"/>
    <mergeCell ref="A14:H14"/>
    <mergeCell ref="A16:F16"/>
    <mergeCell ref="A18:H18"/>
    <mergeCell ref="G7:H7"/>
    <mergeCell ref="G8:H8"/>
    <mergeCell ref="G9:H9"/>
    <mergeCell ref="G10:H10"/>
    <mergeCell ref="G11:H11"/>
    <mergeCell ref="G36:H36"/>
    <mergeCell ref="G25:H25"/>
    <mergeCell ref="G26:H26"/>
    <mergeCell ref="G27:H27"/>
    <mergeCell ref="G28:H28"/>
    <mergeCell ref="G29:H29"/>
    <mergeCell ref="G37:H37"/>
    <mergeCell ref="G38:H38"/>
    <mergeCell ref="G39:H39"/>
    <mergeCell ref="G40:H40"/>
    <mergeCell ref="G41:H41"/>
    <mergeCell ref="G42:H42"/>
    <mergeCell ref="G43:H43"/>
    <mergeCell ref="G44:H44"/>
    <mergeCell ref="G45:H45"/>
    <mergeCell ref="G46:H46"/>
    <mergeCell ref="G47:H47"/>
    <mergeCell ref="G48:H48"/>
    <mergeCell ref="G49:H49"/>
    <mergeCell ref="A50:H50"/>
    <mergeCell ref="A2:A3"/>
    <mergeCell ref="A19:A20"/>
    <mergeCell ref="A34:A35"/>
    <mergeCell ref="B2:B3"/>
    <mergeCell ref="B19:B20"/>
    <mergeCell ref="B34:B35"/>
    <mergeCell ref="B36:B42"/>
    <mergeCell ref="B43:B46"/>
    <mergeCell ref="B47:B49"/>
    <mergeCell ref="C2:C3"/>
    <mergeCell ref="C19:C20"/>
    <mergeCell ref="C34:C35"/>
    <mergeCell ref="D19:D20"/>
    <mergeCell ref="D34:D35"/>
    <mergeCell ref="G34:H35"/>
    <mergeCell ref="G19:H20"/>
    <mergeCell ref="G2:H3"/>
    <mergeCell ref="G30:H30"/>
    <mergeCell ref="A31:H31"/>
    <mergeCell ref="A33:H33"/>
    <mergeCell ref="E34:F34"/>
    <mergeCell ref="E19:F19"/>
    <mergeCell ref="G21:H21"/>
    <mergeCell ref="G22:H22"/>
    <mergeCell ref="G23:H23"/>
    <mergeCell ref="G24:H24"/>
    <mergeCell ref="G12:H12"/>
    <mergeCell ref="G13:H13"/>
  </mergeCells>
  <phoneticPr fontId="31" type="noConversion"/>
  <pageMargins left="0.7" right="0.7" top="0.75" bottom="0.75" header="0.3" footer="0.3"/>
  <pageSetup paperSize="9" scale="90" orientation="portrait"/>
</worksheet>
</file>

<file path=xl/worksheets/sheet8.xml><?xml version="1.0" encoding="utf-8"?>
<worksheet xmlns="http://schemas.openxmlformats.org/spreadsheetml/2006/main" xmlns:r="http://schemas.openxmlformats.org/officeDocument/2006/relationships">
  <dimension ref="A1:IW31"/>
  <sheetViews>
    <sheetView workbookViewId="0">
      <selection activeCell="E11" sqref="E11"/>
    </sheetView>
  </sheetViews>
  <sheetFormatPr defaultColWidth="8.7109375" defaultRowHeight="12.75" customHeight="1"/>
  <cols>
    <col min="1" max="1" width="7.5703125" style="98" customWidth="1"/>
    <col min="2" max="2" width="27.140625" style="1" customWidth="1"/>
    <col min="3" max="3" width="13" style="1" customWidth="1"/>
    <col min="4" max="4" width="7.85546875" style="1" customWidth="1"/>
    <col min="5" max="5" width="15.5703125" style="1" customWidth="1"/>
    <col min="6" max="6" width="17" style="1" customWidth="1"/>
    <col min="7" max="7" width="20.7109375" style="1" customWidth="1"/>
    <col min="8" max="173" width="9.140625" style="1" bestFit="1" customWidth="1"/>
    <col min="174" max="257" width="8.7109375" style="1" customWidth="1"/>
  </cols>
  <sheetData>
    <row r="1" spans="1:7" ht="56.25" customHeight="1">
      <c r="A1" s="328" t="s">
        <v>2156</v>
      </c>
      <c r="B1" s="328"/>
      <c r="C1" s="328"/>
      <c r="D1" s="328"/>
      <c r="E1" s="328"/>
      <c r="F1" s="328"/>
      <c r="G1" s="328"/>
    </row>
    <row r="2" spans="1:7" s="97" customFormat="1" ht="25.5" customHeight="1">
      <c r="A2" s="320" t="s">
        <v>4</v>
      </c>
      <c r="B2" s="321" t="s">
        <v>2157</v>
      </c>
      <c r="C2" s="321" t="s">
        <v>2158</v>
      </c>
      <c r="D2" s="321" t="s">
        <v>41</v>
      </c>
      <c r="E2" s="321" t="s">
        <v>42</v>
      </c>
      <c r="F2" s="321"/>
      <c r="G2" s="321" t="s">
        <v>43</v>
      </c>
    </row>
    <row r="3" spans="1:7" s="97" customFormat="1" ht="26.25" customHeight="1">
      <c r="A3" s="320"/>
      <c r="B3" s="321"/>
      <c r="C3" s="321"/>
      <c r="D3" s="321"/>
      <c r="E3" s="99" t="s">
        <v>44</v>
      </c>
      <c r="F3" s="99" t="s">
        <v>45</v>
      </c>
      <c r="G3" s="321"/>
    </row>
    <row r="4" spans="1:7" s="97" customFormat="1" ht="26.25" customHeight="1">
      <c r="A4" s="100">
        <v>1</v>
      </c>
      <c r="B4" s="101" t="s">
        <v>2159</v>
      </c>
      <c r="C4" s="102">
        <v>100</v>
      </c>
      <c r="D4" s="102" t="s">
        <v>2160</v>
      </c>
      <c r="E4" s="103">
        <v>2614</v>
      </c>
      <c r="F4" s="103">
        <f>E4/1.1283</f>
        <v>2316.7597270229548</v>
      </c>
      <c r="G4" s="104"/>
    </row>
    <row r="5" spans="1:7" s="97" customFormat="1" ht="26.25" customHeight="1">
      <c r="A5" s="100">
        <v>2</v>
      </c>
      <c r="B5" s="105" t="s">
        <v>2161</v>
      </c>
      <c r="C5" s="102">
        <v>85</v>
      </c>
      <c r="D5" s="102" t="s">
        <v>2160</v>
      </c>
      <c r="E5" s="103">
        <v>2433</v>
      </c>
      <c r="F5" s="103">
        <f t="shared" ref="F5:F12" si="0">E5/1.1283</f>
        <v>2156.3413985642114</v>
      </c>
      <c r="G5" s="104"/>
    </row>
    <row r="6" spans="1:7" s="97" customFormat="1" ht="26.25" customHeight="1">
      <c r="A6" s="100">
        <v>3</v>
      </c>
      <c r="B6" s="105" t="s">
        <v>2162</v>
      </c>
      <c r="C6" s="102">
        <v>190</v>
      </c>
      <c r="D6" s="102" t="s">
        <v>2160</v>
      </c>
      <c r="E6" s="103">
        <v>2772</v>
      </c>
      <c r="F6" s="103">
        <f t="shared" si="0"/>
        <v>2456.7934060090402</v>
      </c>
      <c r="G6" s="104"/>
    </row>
    <row r="7" spans="1:7" s="97" customFormat="1" ht="26.25" customHeight="1">
      <c r="A7" s="100">
        <v>4</v>
      </c>
      <c r="B7" s="105" t="s">
        <v>2163</v>
      </c>
      <c r="C7" s="102">
        <v>150</v>
      </c>
      <c r="D7" s="102" t="s">
        <v>2160</v>
      </c>
      <c r="E7" s="103">
        <v>2382</v>
      </c>
      <c r="F7" s="103">
        <f t="shared" si="0"/>
        <v>2111.1406540813614</v>
      </c>
      <c r="G7" s="104"/>
    </row>
    <row r="8" spans="1:7" s="97" customFormat="1" ht="26.25" customHeight="1">
      <c r="A8" s="100">
        <v>5</v>
      </c>
      <c r="B8" s="105" t="s">
        <v>2164</v>
      </c>
      <c r="C8" s="102">
        <v>135</v>
      </c>
      <c r="D8" s="102" t="s">
        <v>2160</v>
      </c>
      <c r="E8" s="103">
        <v>2488</v>
      </c>
      <c r="F8" s="103">
        <f t="shared" si="0"/>
        <v>2205.0872994770893</v>
      </c>
      <c r="G8" s="104"/>
    </row>
    <row r="9" spans="1:7" s="97" customFormat="1" ht="26.25" customHeight="1">
      <c r="A9" s="100">
        <v>6</v>
      </c>
      <c r="B9" s="105" t="s">
        <v>2165</v>
      </c>
      <c r="C9" s="102">
        <v>130</v>
      </c>
      <c r="D9" s="102" t="s">
        <v>2160</v>
      </c>
      <c r="E9" s="103">
        <v>2558</v>
      </c>
      <c r="F9" s="106">
        <f t="shared" si="0"/>
        <v>2267.1275370025701</v>
      </c>
      <c r="G9" s="104"/>
    </row>
    <row r="10" spans="1:7" s="97" customFormat="1" ht="26.25" customHeight="1">
      <c r="A10" s="100">
        <v>7</v>
      </c>
      <c r="B10" s="105" t="s">
        <v>2166</v>
      </c>
      <c r="C10" s="102">
        <v>125</v>
      </c>
      <c r="D10" s="102" t="s">
        <v>2160</v>
      </c>
      <c r="E10" s="103">
        <v>2515</v>
      </c>
      <c r="F10" s="103">
        <f t="shared" si="0"/>
        <v>2229.0171053797749</v>
      </c>
      <c r="G10" s="104"/>
    </row>
    <row r="11" spans="1:7" s="97" customFormat="1" ht="26.25" customHeight="1">
      <c r="A11" s="100">
        <v>8</v>
      </c>
      <c r="B11" s="105" t="s">
        <v>2167</v>
      </c>
      <c r="C11" s="102">
        <v>70</v>
      </c>
      <c r="D11" s="102" t="s">
        <v>2160</v>
      </c>
      <c r="E11" s="103">
        <v>2504</v>
      </c>
      <c r="F11" s="103">
        <f t="shared" si="0"/>
        <v>2219.267925197199</v>
      </c>
      <c r="G11" s="104"/>
    </row>
    <row r="12" spans="1:7" s="97" customFormat="1" ht="26.25" customHeight="1">
      <c r="A12" s="100">
        <v>9</v>
      </c>
      <c r="B12" s="105" t="s">
        <v>2168</v>
      </c>
      <c r="C12" s="102">
        <v>95</v>
      </c>
      <c r="D12" s="102" t="s">
        <v>2160</v>
      </c>
      <c r="E12" s="103">
        <v>2409</v>
      </c>
      <c r="F12" s="103">
        <f t="shared" si="0"/>
        <v>2135.0704599840465</v>
      </c>
      <c r="G12" s="104"/>
    </row>
    <row r="13" spans="1:7" ht="21" customHeight="1">
      <c r="A13" s="329" t="s">
        <v>2169</v>
      </c>
      <c r="B13" s="329"/>
      <c r="C13" s="329"/>
      <c r="D13" s="329"/>
      <c r="E13" s="329"/>
      <c r="F13" s="329"/>
      <c r="G13" s="329"/>
    </row>
    <row r="14" spans="1:7" ht="32.25" customHeight="1">
      <c r="A14" s="318" t="s">
        <v>2170</v>
      </c>
      <c r="B14" s="318"/>
      <c r="C14" s="318"/>
      <c r="D14" s="318"/>
      <c r="E14" s="318"/>
      <c r="F14" s="318"/>
      <c r="G14" s="318"/>
    </row>
    <row r="15" spans="1:7" ht="27.75" customHeight="1">
      <c r="A15" s="319" t="s">
        <v>2171</v>
      </c>
      <c r="B15" s="319"/>
      <c r="C15" s="319"/>
      <c r="D15" s="319"/>
      <c r="E15" s="319"/>
      <c r="F15" s="319"/>
      <c r="G15" s="319"/>
    </row>
    <row r="16" spans="1:7" ht="27.75" customHeight="1">
      <c r="A16" s="319" t="s">
        <v>2172</v>
      </c>
      <c r="B16" s="319"/>
      <c r="C16" s="319"/>
      <c r="D16" s="319"/>
      <c r="E16" s="319"/>
      <c r="F16" s="319"/>
      <c r="G16" s="319"/>
    </row>
    <row r="17" spans="1:7" ht="27.75" customHeight="1">
      <c r="A17" s="319" t="s">
        <v>2173</v>
      </c>
      <c r="B17" s="319"/>
      <c r="C17" s="319"/>
      <c r="D17" s="319"/>
      <c r="E17" s="319"/>
      <c r="F17" s="319"/>
      <c r="G17" s="319"/>
    </row>
    <row r="18" spans="1:7" ht="14.25">
      <c r="A18" s="107"/>
      <c r="B18" s="108"/>
      <c r="C18" s="109"/>
      <c r="D18" s="109"/>
      <c r="E18" s="109"/>
      <c r="F18" s="109"/>
      <c r="G18" s="109"/>
    </row>
    <row r="19" spans="1:7" ht="42" customHeight="1">
      <c r="A19" s="327" t="s">
        <v>2174</v>
      </c>
      <c r="B19" s="328"/>
      <c r="C19" s="328"/>
      <c r="D19" s="328"/>
      <c r="E19" s="328"/>
      <c r="F19" s="328"/>
      <c r="G19" s="328"/>
    </row>
    <row r="20" spans="1:7" ht="24" customHeight="1">
      <c r="A20" s="320" t="s">
        <v>4</v>
      </c>
      <c r="B20" s="322" t="s">
        <v>2157</v>
      </c>
      <c r="C20" s="324" t="s">
        <v>2175</v>
      </c>
      <c r="D20" s="326" t="s">
        <v>41</v>
      </c>
      <c r="E20" s="326" t="s">
        <v>42</v>
      </c>
      <c r="F20" s="326"/>
      <c r="G20" s="326" t="s">
        <v>43</v>
      </c>
    </row>
    <row r="21" spans="1:7" ht="26.25" customHeight="1">
      <c r="A21" s="320"/>
      <c r="B21" s="323"/>
      <c r="C21" s="325"/>
      <c r="D21" s="326"/>
      <c r="E21" s="110" t="s">
        <v>44</v>
      </c>
      <c r="F21" s="110" t="s">
        <v>45</v>
      </c>
      <c r="G21" s="326"/>
    </row>
    <row r="22" spans="1:7" ht="27" customHeight="1">
      <c r="A22" s="111">
        <v>1</v>
      </c>
      <c r="B22" s="112" t="s">
        <v>2176</v>
      </c>
      <c r="C22" s="113" t="s">
        <v>2177</v>
      </c>
      <c r="D22" s="113" t="s">
        <v>49</v>
      </c>
      <c r="E22" s="114">
        <v>6994</v>
      </c>
      <c r="F22" s="115">
        <f t="shared" ref="F22:F27" si="1">E22/1.129</f>
        <v>6194.8627103631534</v>
      </c>
      <c r="G22" s="116"/>
    </row>
    <row r="23" spans="1:7" ht="27" customHeight="1">
      <c r="A23" s="111">
        <v>2</v>
      </c>
      <c r="B23" s="112" t="s">
        <v>2178</v>
      </c>
      <c r="C23" s="113" t="s">
        <v>2177</v>
      </c>
      <c r="D23" s="113" t="s">
        <v>49</v>
      </c>
      <c r="E23" s="114">
        <v>6994</v>
      </c>
      <c r="F23" s="115">
        <f t="shared" si="1"/>
        <v>6194.8627103631534</v>
      </c>
      <c r="G23" s="116"/>
    </row>
    <row r="24" spans="1:7" ht="27" customHeight="1">
      <c r="A24" s="111">
        <v>3</v>
      </c>
      <c r="B24" s="112" t="s">
        <v>2179</v>
      </c>
      <c r="C24" s="113" t="s">
        <v>2177</v>
      </c>
      <c r="D24" s="113" t="s">
        <v>49</v>
      </c>
      <c r="E24" s="114">
        <v>7986</v>
      </c>
      <c r="F24" s="115">
        <f t="shared" si="1"/>
        <v>7073.5163861824622</v>
      </c>
      <c r="G24" s="116" t="s">
        <v>2180</v>
      </c>
    </row>
    <row r="25" spans="1:7" ht="27" customHeight="1">
      <c r="A25" s="111">
        <v>4</v>
      </c>
      <c r="B25" s="112" t="s">
        <v>2181</v>
      </c>
      <c r="C25" s="113" t="s">
        <v>2182</v>
      </c>
      <c r="D25" s="113" t="s">
        <v>49</v>
      </c>
      <c r="E25" s="114">
        <v>7090</v>
      </c>
      <c r="F25" s="115">
        <f t="shared" si="1"/>
        <v>6279.8937112488929</v>
      </c>
      <c r="G25" s="116"/>
    </row>
    <row r="26" spans="1:7" ht="27" customHeight="1">
      <c r="A26" s="111">
        <v>5</v>
      </c>
      <c r="B26" s="112" t="s">
        <v>2183</v>
      </c>
      <c r="C26" s="113" t="s">
        <v>2182</v>
      </c>
      <c r="D26" s="113" t="s">
        <v>49</v>
      </c>
      <c r="E26" s="114">
        <v>7575</v>
      </c>
      <c r="F26" s="115">
        <f t="shared" si="1"/>
        <v>6709.4774136403894</v>
      </c>
      <c r="G26" s="116" t="s">
        <v>2184</v>
      </c>
    </row>
    <row r="27" spans="1:7" ht="27" customHeight="1">
      <c r="A27" s="111">
        <v>6</v>
      </c>
      <c r="B27" s="112" t="s">
        <v>2185</v>
      </c>
      <c r="C27" s="113" t="s">
        <v>2182</v>
      </c>
      <c r="D27" s="113" t="s">
        <v>49</v>
      </c>
      <c r="E27" s="114">
        <v>7270</v>
      </c>
      <c r="F27" s="115">
        <f t="shared" si="1"/>
        <v>6439.3268379096544</v>
      </c>
      <c r="G27" s="116" t="s">
        <v>2186</v>
      </c>
    </row>
    <row r="28" spans="1:7" ht="30" customHeight="1">
      <c r="A28" s="329" t="s">
        <v>2169</v>
      </c>
      <c r="B28" s="329"/>
      <c r="C28" s="329"/>
      <c r="D28" s="329"/>
      <c r="E28" s="329"/>
      <c r="F28" s="329"/>
      <c r="G28" s="329"/>
    </row>
    <row r="29" spans="1:7" ht="33.75" customHeight="1">
      <c r="A29" s="318" t="s">
        <v>2187</v>
      </c>
      <c r="B29" s="318"/>
      <c r="C29" s="318"/>
      <c r="D29" s="318"/>
      <c r="E29" s="318"/>
      <c r="F29" s="318"/>
      <c r="G29" s="318"/>
    </row>
    <row r="30" spans="1:7" ht="27.75" customHeight="1">
      <c r="A30" s="319" t="s">
        <v>2188</v>
      </c>
      <c r="B30" s="319"/>
      <c r="C30" s="319"/>
      <c r="D30" s="319"/>
      <c r="E30" s="319"/>
      <c r="F30" s="319"/>
      <c r="G30" s="319"/>
    </row>
    <row r="31" spans="1:7" ht="29.25" customHeight="1">
      <c r="A31" s="319" t="s">
        <v>2189</v>
      </c>
      <c r="B31" s="319"/>
      <c r="C31" s="319"/>
      <c r="D31" s="319"/>
      <c r="E31" s="319"/>
      <c r="F31" s="319"/>
      <c r="G31" s="319"/>
    </row>
  </sheetData>
  <sheetProtection password="CF7A" sheet="1" objects="1" scenarios="1"/>
  <mergeCells count="23">
    <mergeCell ref="E20:F20"/>
    <mergeCell ref="A28:G28"/>
    <mergeCell ref="A1:G1"/>
    <mergeCell ref="E2:F2"/>
    <mergeCell ref="A13:G13"/>
    <mergeCell ref="A14:G14"/>
    <mergeCell ref="A15:G15"/>
    <mergeCell ref="A29:G29"/>
    <mergeCell ref="A30:G30"/>
    <mergeCell ref="A31:G31"/>
    <mergeCell ref="A2:A3"/>
    <mergeCell ref="A20:A21"/>
    <mergeCell ref="B2:B3"/>
    <mergeCell ref="B20:B21"/>
    <mergeCell ref="C2:C3"/>
    <mergeCell ref="C20:C21"/>
    <mergeCell ref="D2:D3"/>
    <mergeCell ref="D20:D21"/>
    <mergeCell ref="G2:G3"/>
    <mergeCell ref="G20:G21"/>
    <mergeCell ref="A16:G16"/>
    <mergeCell ref="A17:G17"/>
    <mergeCell ref="A19:G19"/>
  </mergeCells>
  <phoneticPr fontId="31" type="noConversion"/>
  <pageMargins left="0.45" right="0.17" top="0.75" bottom="0.75" header="0.3" footer="0.3"/>
  <pageSetup paperSize="9" scale="90" orientation="portrait"/>
</worksheet>
</file>

<file path=xl/worksheets/sheet9.xml><?xml version="1.0" encoding="utf-8"?>
<worksheet xmlns="http://schemas.openxmlformats.org/spreadsheetml/2006/main" xmlns:r="http://schemas.openxmlformats.org/officeDocument/2006/relationships">
  <sheetPr published="0" enableFormatConditionsCalculation="0">
    <tabColor rgb="FF00B050"/>
  </sheetPr>
  <dimension ref="A1:H776"/>
  <sheetViews>
    <sheetView workbookViewId="0">
      <selection activeCell="H15" sqref="H15"/>
    </sheetView>
  </sheetViews>
  <sheetFormatPr defaultColWidth="9.140625" defaultRowHeight="24.95" customHeight="1"/>
  <cols>
    <col min="1" max="1" width="5.28515625" style="81" customWidth="1"/>
    <col min="2" max="2" width="13.140625" customWidth="1"/>
    <col min="3" max="4" width="13.7109375" customWidth="1"/>
    <col min="5" max="5" width="10.85546875" customWidth="1"/>
    <col min="6" max="6" width="7.7109375" customWidth="1"/>
    <col min="7" max="8" width="10.28515625" customWidth="1"/>
  </cols>
  <sheetData>
    <row r="1" spans="1:8" ht="48" customHeight="1">
      <c r="A1" s="282" t="s">
        <v>18</v>
      </c>
      <c r="B1" s="282"/>
      <c r="C1" s="282"/>
      <c r="D1" s="282"/>
      <c r="E1" s="282"/>
      <c r="F1" s="282"/>
      <c r="G1" s="282"/>
      <c r="H1" s="282"/>
    </row>
    <row r="2" spans="1:8" ht="24.95" customHeight="1">
      <c r="A2" s="269" t="s">
        <v>4</v>
      </c>
      <c r="B2" s="273" t="s">
        <v>2190</v>
      </c>
      <c r="C2" s="273" t="s">
        <v>2191</v>
      </c>
      <c r="D2" s="273"/>
      <c r="E2" s="277"/>
      <c r="F2" s="277" t="s">
        <v>41</v>
      </c>
      <c r="G2" s="335" t="s">
        <v>42</v>
      </c>
      <c r="H2" s="336"/>
    </row>
    <row r="3" spans="1:8" ht="24.95" customHeight="1">
      <c r="A3" s="269"/>
      <c r="B3" s="273"/>
      <c r="C3" s="83" t="s">
        <v>2192</v>
      </c>
      <c r="D3" s="83" t="s">
        <v>2193</v>
      </c>
      <c r="E3" s="84" t="s">
        <v>2194</v>
      </c>
      <c r="F3" s="277"/>
      <c r="G3" s="85" t="s">
        <v>2195</v>
      </c>
      <c r="H3" s="85" t="s">
        <v>2077</v>
      </c>
    </row>
    <row r="4" spans="1:8" ht="25.5" customHeight="1">
      <c r="A4" s="82">
        <v>1</v>
      </c>
      <c r="B4" s="330" t="s">
        <v>2196</v>
      </c>
      <c r="C4" s="86"/>
      <c r="D4" s="86" t="s">
        <v>2197</v>
      </c>
      <c r="E4" s="87"/>
      <c r="F4" s="87" t="s">
        <v>2198</v>
      </c>
      <c r="G4" s="87">
        <v>147.56353899999999</v>
      </c>
      <c r="H4" s="87">
        <f>G4/1.09</f>
        <v>135.37939357798163</v>
      </c>
    </row>
    <row r="5" spans="1:8" ht="24.95" customHeight="1">
      <c r="A5" s="82">
        <v>2</v>
      </c>
      <c r="B5" s="330"/>
      <c r="C5" s="86"/>
      <c r="D5" s="86" t="s">
        <v>2199</v>
      </c>
      <c r="E5" s="87"/>
      <c r="F5" s="87" t="s">
        <v>2198</v>
      </c>
      <c r="G5" s="87">
        <v>221.34530899999999</v>
      </c>
      <c r="H5" s="87">
        <f t="shared" ref="H5:H59" si="0">G5/1.09</f>
        <v>203.06909082568805</v>
      </c>
    </row>
    <row r="6" spans="1:8" ht="24.95" customHeight="1">
      <c r="A6" s="82">
        <v>3</v>
      </c>
      <c r="B6" s="330"/>
      <c r="C6" s="86"/>
      <c r="D6" s="86" t="s">
        <v>2200</v>
      </c>
      <c r="E6" s="87"/>
      <c r="F6" s="87" t="s">
        <v>2198</v>
      </c>
      <c r="G6" s="87">
        <v>285.904357</v>
      </c>
      <c r="H6" s="87">
        <f t="shared" si="0"/>
        <v>262.29757522935779</v>
      </c>
    </row>
    <row r="7" spans="1:8" ht="24.95" customHeight="1">
      <c r="A7" s="82">
        <v>4</v>
      </c>
      <c r="B7" s="330"/>
      <c r="C7" s="86"/>
      <c r="D7" s="86" t="s">
        <v>2201</v>
      </c>
      <c r="E7" s="87"/>
      <c r="F7" s="87" t="s">
        <v>2198</v>
      </c>
      <c r="G7" s="87">
        <v>396.57701200000002</v>
      </c>
      <c r="H7" s="87">
        <f t="shared" si="0"/>
        <v>363.83212110091745</v>
      </c>
    </row>
    <row r="8" spans="1:8" ht="24.95" customHeight="1">
      <c r="A8" s="82">
        <v>5</v>
      </c>
      <c r="B8" s="330"/>
      <c r="C8" s="86"/>
      <c r="D8" s="86" t="s">
        <v>2202</v>
      </c>
      <c r="E8" s="87"/>
      <c r="F8" s="87" t="s">
        <v>2198</v>
      </c>
      <c r="G8" s="87">
        <v>498.02694500000001</v>
      </c>
      <c r="H8" s="87">
        <f t="shared" si="0"/>
        <v>456.90545412844034</v>
      </c>
    </row>
    <row r="9" spans="1:8" ht="24.95" customHeight="1">
      <c r="A9" s="82">
        <v>6</v>
      </c>
      <c r="B9" s="330"/>
      <c r="C9" s="86"/>
      <c r="D9" s="86" t="s">
        <v>2203</v>
      </c>
      <c r="E9" s="87"/>
      <c r="F9" s="87" t="s">
        <v>2198</v>
      </c>
      <c r="G9" s="87">
        <v>608.69959900000003</v>
      </c>
      <c r="H9" s="87">
        <f t="shared" si="0"/>
        <v>558.43999908256876</v>
      </c>
    </row>
    <row r="10" spans="1:8" ht="24.95" customHeight="1">
      <c r="A10" s="82">
        <v>7</v>
      </c>
      <c r="B10" s="330"/>
      <c r="C10" s="86"/>
      <c r="D10" s="86" t="s">
        <v>2204</v>
      </c>
      <c r="E10" s="87"/>
      <c r="F10" s="87" t="s">
        <v>2198</v>
      </c>
      <c r="G10" s="87">
        <v>737.81769599999996</v>
      </c>
      <c r="H10" s="87">
        <f t="shared" si="0"/>
        <v>676.89696880733936</v>
      </c>
    </row>
    <row r="11" spans="1:8" ht="24.95" customHeight="1">
      <c r="A11" s="82">
        <v>8</v>
      </c>
      <c r="B11" s="330"/>
      <c r="C11" s="86"/>
      <c r="D11" s="86" t="s">
        <v>2205</v>
      </c>
      <c r="E11" s="87"/>
      <c r="F11" s="87" t="s">
        <v>2198</v>
      </c>
      <c r="G11" s="87">
        <v>968.38572599999998</v>
      </c>
      <c r="H11" s="87">
        <f t="shared" si="0"/>
        <v>888.42727155963291</v>
      </c>
    </row>
    <row r="12" spans="1:8" ht="24.95" customHeight="1">
      <c r="A12" s="82">
        <v>9</v>
      </c>
      <c r="B12" s="330"/>
      <c r="C12" s="86"/>
      <c r="D12" s="86" t="s">
        <v>2206</v>
      </c>
      <c r="E12" s="87"/>
      <c r="F12" s="87" t="s">
        <v>2198</v>
      </c>
      <c r="G12" s="87">
        <v>1152.84015</v>
      </c>
      <c r="H12" s="87">
        <f t="shared" si="0"/>
        <v>1057.6515137614679</v>
      </c>
    </row>
    <row r="13" spans="1:8" ht="24.95" customHeight="1">
      <c r="A13" s="82">
        <v>10</v>
      </c>
      <c r="B13" s="330"/>
      <c r="C13" s="86"/>
      <c r="D13" s="86" t="s">
        <v>2207</v>
      </c>
      <c r="E13" s="87"/>
      <c r="F13" s="87" t="s">
        <v>2198</v>
      </c>
      <c r="G13" s="87">
        <v>1549.417162</v>
      </c>
      <c r="H13" s="87">
        <f t="shared" si="0"/>
        <v>1421.4836348623851</v>
      </c>
    </row>
    <row r="14" spans="1:8" ht="24.95" customHeight="1">
      <c r="A14" s="82">
        <v>11</v>
      </c>
      <c r="B14" s="330"/>
      <c r="C14" s="86"/>
      <c r="D14" s="86" t="s">
        <v>2208</v>
      </c>
      <c r="E14" s="87"/>
      <c r="F14" s="87" t="s">
        <v>2198</v>
      </c>
      <c r="G14" s="87">
        <v>2028.998664</v>
      </c>
      <c r="H14" s="87">
        <f t="shared" si="0"/>
        <v>1861.4666642201832</v>
      </c>
    </row>
    <row r="15" spans="1:8" ht="24.95" customHeight="1">
      <c r="A15" s="82">
        <v>12</v>
      </c>
      <c r="B15" s="330"/>
      <c r="C15" s="86"/>
      <c r="D15" s="86" t="s">
        <v>2209</v>
      </c>
      <c r="E15" s="87"/>
      <c r="F15" s="87" t="s">
        <v>2198</v>
      </c>
      <c r="G15" s="87">
        <v>2582.3619359999998</v>
      </c>
      <c r="H15" s="87">
        <f t="shared" si="0"/>
        <v>2369.1393908256878</v>
      </c>
    </row>
    <row r="16" spans="1:8" ht="24.95" customHeight="1">
      <c r="A16" s="82">
        <v>13</v>
      </c>
      <c r="B16" s="330" t="s">
        <v>2210</v>
      </c>
      <c r="C16" s="86"/>
      <c r="D16" s="86" t="s">
        <v>2211</v>
      </c>
      <c r="E16" s="87"/>
      <c r="F16" s="87" t="s">
        <v>2198</v>
      </c>
      <c r="G16" s="87">
        <v>1.936771</v>
      </c>
      <c r="H16" s="87">
        <f t="shared" si="0"/>
        <v>1.7768541284403669</v>
      </c>
    </row>
    <row r="17" spans="1:8" ht="24.95" customHeight="1">
      <c r="A17" s="82">
        <v>14</v>
      </c>
      <c r="B17" s="330"/>
      <c r="C17" s="86"/>
      <c r="D17" s="86" t="s">
        <v>2212</v>
      </c>
      <c r="E17" s="87"/>
      <c r="F17" s="87" t="s">
        <v>2198</v>
      </c>
      <c r="G17" s="87">
        <v>2.3979080000000002</v>
      </c>
      <c r="H17" s="87">
        <f t="shared" si="0"/>
        <v>2.1999155963302752</v>
      </c>
    </row>
    <row r="18" spans="1:8" ht="24.95" customHeight="1">
      <c r="A18" s="82">
        <v>15</v>
      </c>
      <c r="B18" s="330"/>
      <c r="C18" s="86"/>
      <c r="D18" s="86" t="s">
        <v>2213</v>
      </c>
      <c r="E18" s="87"/>
      <c r="F18" s="87" t="s">
        <v>2198</v>
      </c>
      <c r="G18" s="87">
        <v>4.1502249999999998</v>
      </c>
      <c r="H18" s="87">
        <f t="shared" si="0"/>
        <v>3.8075458715596326</v>
      </c>
    </row>
    <row r="19" spans="1:8" ht="24.95" customHeight="1">
      <c r="A19" s="82">
        <v>16</v>
      </c>
      <c r="B19" s="330"/>
      <c r="C19" s="86"/>
      <c r="D19" s="86" t="s">
        <v>2214</v>
      </c>
      <c r="E19" s="87"/>
      <c r="F19" s="87" t="s">
        <v>2198</v>
      </c>
      <c r="G19" s="87">
        <v>6.9170410000000002</v>
      </c>
      <c r="H19" s="87">
        <f t="shared" si="0"/>
        <v>6.3459091743119265</v>
      </c>
    </row>
    <row r="20" spans="1:8" ht="24.95" customHeight="1">
      <c r="A20" s="82">
        <v>17</v>
      </c>
      <c r="B20" s="330"/>
      <c r="C20" s="86"/>
      <c r="D20" s="86" t="s">
        <v>2215</v>
      </c>
      <c r="E20" s="87"/>
      <c r="F20" s="87" t="s">
        <v>2198</v>
      </c>
      <c r="G20" s="87">
        <v>13.834082</v>
      </c>
      <c r="H20" s="87">
        <f t="shared" si="0"/>
        <v>12.691818348623853</v>
      </c>
    </row>
    <row r="21" spans="1:8" ht="24.95" customHeight="1">
      <c r="A21" s="82">
        <v>18</v>
      </c>
      <c r="B21" s="330"/>
      <c r="C21" s="86"/>
      <c r="D21" s="86" t="s">
        <v>2216</v>
      </c>
      <c r="E21" s="87"/>
      <c r="F21" s="87" t="s">
        <v>2198</v>
      </c>
      <c r="G21" s="87">
        <v>41.502245000000002</v>
      </c>
      <c r="H21" s="87">
        <f t="shared" si="0"/>
        <v>38.075454128440363</v>
      </c>
    </row>
    <row r="22" spans="1:8" ht="24.95" customHeight="1">
      <c r="A22" s="82">
        <v>19</v>
      </c>
      <c r="B22" s="330"/>
      <c r="C22" s="86"/>
      <c r="D22" s="86" t="s">
        <v>2217</v>
      </c>
      <c r="E22" s="87"/>
      <c r="F22" s="87" t="s">
        <v>2198</v>
      </c>
      <c r="G22" s="87">
        <v>55.336326999999997</v>
      </c>
      <c r="H22" s="87">
        <f t="shared" si="0"/>
        <v>50.767272477064211</v>
      </c>
    </row>
    <row r="23" spans="1:8" ht="24.95" customHeight="1">
      <c r="A23" s="82">
        <v>20</v>
      </c>
      <c r="B23" s="330"/>
      <c r="C23" s="86"/>
      <c r="D23" s="86" t="s">
        <v>2218</v>
      </c>
      <c r="E23" s="87"/>
      <c r="F23" s="87" t="s">
        <v>2198</v>
      </c>
      <c r="G23" s="87">
        <v>101.449933</v>
      </c>
      <c r="H23" s="87">
        <f t="shared" si="0"/>
        <v>93.073333027522935</v>
      </c>
    </row>
    <row r="24" spans="1:8" ht="24.95" customHeight="1">
      <c r="A24" s="82">
        <v>21</v>
      </c>
      <c r="B24" s="330"/>
      <c r="C24" s="86"/>
      <c r="D24" s="86" t="s">
        <v>2219</v>
      </c>
      <c r="E24" s="87"/>
      <c r="F24" s="87" t="s">
        <v>2198</v>
      </c>
      <c r="G24" s="87">
        <v>166.008982</v>
      </c>
      <c r="H24" s="87">
        <f t="shared" si="0"/>
        <v>152.30181834862384</v>
      </c>
    </row>
    <row r="25" spans="1:8" ht="24.95" customHeight="1">
      <c r="A25" s="82">
        <v>22</v>
      </c>
      <c r="B25" s="330" t="s">
        <v>2220</v>
      </c>
      <c r="C25" s="86"/>
      <c r="D25" s="86"/>
      <c r="E25" s="86" t="s">
        <v>2221</v>
      </c>
      <c r="F25" s="87" t="s">
        <v>2198</v>
      </c>
      <c r="G25" s="87">
        <v>3.7813159999999999</v>
      </c>
      <c r="H25" s="87">
        <f t="shared" si="0"/>
        <v>3.4690972477064217</v>
      </c>
    </row>
    <row r="26" spans="1:8" ht="24.95" customHeight="1">
      <c r="A26" s="82">
        <v>23</v>
      </c>
      <c r="B26" s="330"/>
      <c r="C26" s="86"/>
      <c r="D26" s="86"/>
      <c r="E26" s="86" t="s">
        <v>2222</v>
      </c>
      <c r="F26" s="87" t="s">
        <v>2198</v>
      </c>
      <c r="G26" s="87">
        <v>19.367715</v>
      </c>
      <c r="H26" s="87">
        <f t="shared" si="0"/>
        <v>17.768545871559631</v>
      </c>
    </row>
    <row r="27" spans="1:8" ht="24.95" customHeight="1">
      <c r="A27" s="82">
        <v>24</v>
      </c>
      <c r="B27" s="330"/>
      <c r="C27" s="86"/>
      <c r="D27" s="86"/>
      <c r="E27" s="86" t="s">
        <v>2223</v>
      </c>
      <c r="F27" s="87" t="s">
        <v>2198</v>
      </c>
      <c r="G27" s="87">
        <v>92.227211999999994</v>
      </c>
      <c r="H27" s="87">
        <f t="shared" si="0"/>
        <v>84.61212110091742</v>
      </c>
    </row>
    <row r="28" spans="1:8" ht="24.95" customHeight="1">
      <c r="A28" s="82">
        <v>25</v>
      </c>
      <c r="B28" s="330" t="s">
        <v>2224</v>
      </c>
      <c r="C28" s="86">
        <v>2</v>
      </c>
      <c r="D28" s="86"/>
      <c r="E28" s="87"/>
      <c r="F28" s="87" t="s">
        <v>2198</v>
      </c>
      <c r="G28" s="87">
        <v>30.434979999999999</v>
      </c>
      <c r="H28" s="87">
        <f t="shared" si="0"/>
        <v>27.921999999999997</v>
      </c>
    </row>
    <row r="29" spans="1:8" ht="24.95" customHeight="1">
      <c r="A29" s="82">
        <v>26</v>
      </c>
      <c r="B29" s="330"/>
      <c r="C29" s="86">
        <v>3</v>
      </c>
      <c r="D29" s="86"/>
      <c r="E29" s="87"/>
      <c r="F29" s="87" t="s">
        <v>2198</v>
      </c>
      <c r="G29" s="87">
        <v>41.502245000000002</v>
      </c>
      <c r="H29" s="87">
        <f t="shared" si="0"/>
        <v>38.075454128440363</v>
      </c>
    </row>
    <row r="30" spans="1:8" ht="24.95" customHeight="1">
      <c r="A30" s="82">
        <v>27</v>
      </c>
      <c r="B30" s="330"/>
      <c r="C30" s="86">
        <v>4</v>
      </c>
      <c r="D30" s="86"/>
      <c r="E30" s="87"/>
      <c r="F30" s="87" t="s">
        <v>2198</v>
      </c>
      <c r="G30" s="87">
        <v>55.336326999999997</v>
      </c>
      <c r="H30" s="87">
        <f t="shared" si="0"/>
        <v>50.767272477064211</v>
      </c>
    </row>
    <row r="31" spans="1:8" ht="24.95" customHeight="1">
      <c r="A31" s="82">
        <v>28</v>
      </c>
      <c r="B31" s="330"/>
      <c r="C31" s="86">
        <v>5</v>
      </c>
      <c r="D31" s="86"/>
      <c r="E31" s="87"/>
      <c r="F31" s="87" t="s">
        <v>2198</v>
      </c>
      <c r="G31" s="87">
        <v>69.170409000000006</v>
      </c>
      <c r="H31" s="87">
        <f t="shared" si="0"/>
        <v>63.459090825688072</v>
      </c>
    </row>
    <row r="32" spans="1:8" ht="24.95" customHeight="1">
      <c r="A32" s="82">
        <v>29</v>
      </c>
      <c r="B32" s="330"/>
      <c r="C32" s="86">
        <v>6</v>
      </c>
      <c r="D32" s="86"/>
      <c r="E32" s="87"/>
      <c r="F32" s="87" t="s">
        <v>2198</v>
      </c>
      <c r="G32" s="87">
        <v>138.34081800000001</v>
      </c>
      <c r="H32" s="87">
        <f t="shared" si="0"/>
        <v>126.91818165137614</v>
      </c>
    </row>
    <row r="33" spans="1:8" ht="24.95" customHeight="1">
      <c r="A33" s="82">
        <v>30</v>
      </c>
      <c r="B33" s="330"/>
      <c r="C33" s="86">
        <v>7</v>
      </c>
      <c r="D33" s="86"/>
      <c r="E33" s="87"/>
      <c r="F33" s="87" t="s">
        <v>2198</v>
      </c>
      <c r="G33" s="87">
        <v>207.51122699999999</v>
      </c>
      <c r="H33" s="87">
        <f t="shared" si="0"/>
        <v>190.3772724770642</v>
      </c>
    </row>
    <row r="34" spans="1:8" ht="24.95" customHeight="1">
      <c r="A34" s="82">
        <v>31</v>
      </c>
      <c r="B34" s="330"/>
      <c r="C34" s="86">
        <v>8</v>
      </c>
      <c r="D34" s="86"/>
      <c r="E34" s="87"/>
      <c r="F34" s="87" t="s">
        <v>2198</v>
      </c>
      <c r="G34" s="87">
        <v>276.68163600000003</v>
      </c>
      <c r="H34" s="87">
        <f t="shared" si="0"/>
        <v>253.83636330275229</v>
      </c>
    </row>
    <row r="35" spans="1:8" ht="24.95" customHeight="1">
      <c r="A35" s="82">
        <v>32</v>
      </c>
      <c r="B35" s="330" t="s">
        <v>2225</v>
      </c>
      <c r="C35" s="86"/>
      <c r="D35" s="86" t="s">
        <v>2226</v>
      </c>
      <c r="E35" s="87"/>
      <c r="F35" s="87" t="s">
        <v>2198</v>
      </c>
      <c r="G35" s="87">
        <v>47.958150000000003</v>
      </c>
      <c r="H35" s="87">
        <f t="shared" si="0"/>
        <v>43.998302752293576</v>
      </c>
    </row>
    <row r="36" spans="1:8" ht="24.95" customHeight="1">
      <c r="A36" s="82">
        <v>33</v>
      </c>
      <c r="B36" s="330"/>
      <c r="C36" s="86"/>
      <c r="D36" s="86" t="s">
        <v>2223</v>
      </c>
      <c r="E36" s="87"/>
      <c r="F36" s="87" t="s">
        <v>2198</v>
      </c>
      <c r="G36" s="87">
        <v>69.170409000000006</v>
      </c>
      <c r="H36" s="87">
        <f t="shared" si="0"/>
        <v>63.459090825688072</v>
      </c>
    </row>
    <row r="37" spans="1:8" ht="24.95" customHeight="1">
      <c r="A37" s="82">
        <v>34</v>
      </c>
      <c r="B37" s="330"/>
      <c r="C37" s="86"/>
      <c r="D37" s="86" t="s">
        <v>2227</v>
      </c>
      <c r="E37" s="87"/>
      <c r="F37" s="87" t="s">
        <v>2198</v>
      </c>
      <c r="G37" s="87">
        <v>92.227211999999994</v>
      </c>
      <c r="H37" s="87">
        <f t="shared" si="0"/>
        <v>84.61212110091742</v>
      </c>
    </row>
    <row r="38" spans="1:8" ht="24.95" customHeight="1">
      <c r="A38" s="82">
        <v>35</v>
      </c>
      <c r="B38" s="330"/>
      <c r="C38" s="86"/>
      <c r="D38" s="86" t="s">
        <v>2217</v>
      </c>
      <c r="E38" s="87"/>
      <c r="F38" s="87" t="s">
        <v>2198</v>
      </c>
      <c r="G38" s="87">
        <v>129.11809700000001</v>
      </c>
      <c r="H38" s="87">
        <f t="shared" si="0"/>
        <v>118.45696972477064</v>
      </c>
    </row>
    <row r="39" spans="1:8" ht="24.95" customHeight="1">
      <c r="A39" s="82">
        <v>36</v>
      </c>
      <c r="B39" s="330"/>
      <c r="C39" s="86"/>
      <c r="D39" s="86" t="s">
        <v>2228</v>
      </c>
      <c r="E39" s="87"/>
      <c r="F39" s="87" t="s">
        <v>2198</v>
      </c>
      <c r="G39" s="87">
        <v>184.45442399999999</v>
      </c>
      <c r="H39" s="87">
        <f t="shared" si="0"/>
        <v>169.22424220183484</v>
      </c>
    </row>
    <row r="40" spans="1:8" ht="24.95" customHeight="1">
      <c r="A40" s="82">
        <v>37</v>
      </c>
      <c r="B40" s="330"/>
      <c r="C40" s="86"/>
      <c r="D40" s="86" t="s">
        <v>2229</v>
      </c>
      <c r="E40" s="87"/>
      <c r="F40" s="87" t="s">
        <v>2198</v>
      </c>
      <c r="G40" s="87">
        <v>249.01347200000001</v>
      </c>
      <c r="H40" s="87">
        <f t="shared" si="0"/>
        <v>228.45272660550458</v>
      </c>
    </row>
    <row r="41" spans="1:8" ht="24.95" customHeight="1">
      <c r="A41" s="82">
        <v>38</v>
      </c>
      <c r="B41" s="330"/>
      <c r="C41" s="86"/>
      <c r="D41" s="86" t="s">
        <v>2230</v>
      </c>
      <c r="E41" s="87"/>
      <c r="F41" s="87" t="s">
        <v>2198</v>
      </c>
      <c r="G41" s="87">
        <v>308.96116000000001</v>
      </c>
      <c r="H41" s="87">
        <f t="shared" si="0"/>
        <v>283.45060550458714</v>
      </c>
    </row>
    <row r="42" spans="1:8" ht="24.95" customHeight="1">
      <c r="A42" s="82">
        <v>39</v>
      </c>
      <c r="B42" s="330"/>
      <c r="C42" s="86"/>
      <c r="D42" s="86" t="s">
        <v>2231</v>
      </c>
      <c r="E42" s="87"/>
      <c r="F42" s="87" t="s">
        <v>2198</v>
      </c>
      <c r="G42" s="87">
        <v>345.85204499999998</v>
      </c>
      <c r="H42" s="87">
        <f t="shared" si="0"/>
        <v>317.29545412844033</v>
      </c>
    </row>
    <row r="43" spans="1:8" ht="24.95" customHeight="1">
      <c r="A43" s="82">
        <v>40</v>
      </c>
      <c r="B43" s="330"/>
      <c r="C43" s="86"/>
      <c r="D43" s="86" t="s">
        <v>2199</v>
      </c>
      <c r="E43" s="87"/>
      <c r="F43" s="87" t="s">
        <v>2198</v>
      </c>
      <c r="G43" s="87">
        <v>415.02245399999998</v>
      </c>
      <c r="H43" s="87">
        <f t="shared" si="0"/>
        <v>380.75454495412839</v>
      </c>
    </row>
    <row r="44" spans="1:8" ht="24.95" customHeight="1">
      <c r="A44" s="82">
        <v>41</v>
      </c>
      <c r="B44" s="331" t="s">
        <v>2232</v>
      </c>
      <c r="C44" s="86" t="s">
        <v>2233</v>
      </c>
      <c r="D44" s="86" t="s">
        <v>2234</v>
      </c>
      <c r="E44" s="87" t="s">
        <v>2235</v>
      </c>
      <c r="F44" s="87" t="s">
        <v>2198</v>
      </c>
      <c r="G44" s="87">
        <v>69.170409000000006</v>
      </c>
      <c r="H44" s="87">
        <f t="shared" si="0"/>
        <v>63.459090825688072</v>
      </c>
    </row>
    <row r="45" spans="1:8" ht="24.95" customHeight="1">
      <c r="A45" s="82">
        <v>42</v>
      </c>
      <c r="B45" s="334"/>
      <c r="C45" s="86" t="s">
        <v>2236</v>
      </c>
      <c r="D45" s="86" t="s">
        <v>2229</v>
      </c>
      <c r="E45" s="87" t="s">
        <v>2237</v>
      </c>
      <c r="F45" s="87" t="s">
        <v>2198</v>
      </c>
      <c r="G45" s="87">
        <v>101.449933</v>
      </c>
      <c r="H45" s="87">
        <f t="shared" si="0"/>
        <v>93.073333027522935</v>
      </c>
    </row>
    <row r="46" spans="1:8" ht="24.95" customHeight="1">
      <c r="A46" s="82">
        <v>43</v>
      </c>
      <c r="B46" s="334"/>
      <c r="C46" s="86" t="s">
        <v>2238</v>
      </c>
      <c r="D46" s="86" t="s">
        <v>2239</v>
      </c>
      <c r="E46" s="87" t="s">
        <v>2240</v>
      </c>
      <c r="F46" s="87" t="s">
        <v>2198</v>
      </c>
      <c r="G46" s="87">
        <v>138.34081800000001</v>
      </c>
      <c r="H46" s="87">
        <f t="shared" si="0"/>
        <v>126.91818165137614</v>
      </c>
    </row>
    <row r="47" spans="1:8" ht="24.95" customHeight="1">
      <c r="A47" s="82">
        <v>44</v>
      </c>
      <c r="B47" s="334"/>
      <c r="C47" s="86" t="s">
        <v>2241</v>
      </c>
      <c r="D47" s="86" t="s">
        <v>2242</v>
      </c>
      <c r="E47" s="87" t="s">
        <v>2243</v>
      </c>
      <c r="F47" s="87" t="s">
        <v>2198</v>
      </c>
      <c r="G47" s="87">
        <v>276.68163600000003</v>
      </c>
      <c r="H47" s="87">
        <f t="shared" si="0"/>
        <v>253.83636330275229</v>
      </c>
    </row>
    <row r="48" spans="1:8" ht="24.95" customHeight="1">
      <c r="A48" s="82">
        <v>45</v>
      </c>
      <c r="B48" s="334"/>
      <c r="C48" s="86" t="s">
        <v>2244</v>
      </c>
      <c r="D48" s="86" t="s">
        <v>2245</v>
      </c>
      <c r="E48" s="87" t="s">
        <v>2229</v>
      </c>
      <c r="F48" s="87" t="s">
        <v>2198</v>
      </c>
      <c r="G48" s="87">
        <v>415.02245399999998</v>
      </c>
      <c r="H48" s="87">
        <f t="shared" si="0"/>
        <v>380.75454495412839</v>
      </c>
    </row>
    <row r="49" spans="1:8" ht="24.95" customHeight="1">
      <c r="A49" s="82">
        <v>46</v>
      </c>
      <c r="B49" s="334"/>
      <c r="C49" s="86" t="s">
        <v>2246</v>
      </c>
      <c r="D49" s="86" t="s">
        <v>2247</v>
      </c>
      <c r="E49" s="87" t="s">
        <v>2219</v>
      </c>
      <c r="F49" s="87" t="s">
        <v>2198</v>
      </c>
      <c r="G49" s="87">
        <v>505.08611999999999</v>
      </c>
      <c r="H49" s="87">
        <f t="shared" si="0"/>
        <v>463.38176146788987</v>
      </c>
    </row>
    <row r="50" spans="1:8" ht="24.95" customHeight="1">
      <c r="A50" s="82">
        <v>47</v>
      </c>
      <c r="B50" s="334"/>
      <c r="C50" s="86" t="s">
        <v>2248</v>
      </c>
      <c r="D50" s="86" t="s">
        <v>2249</v>
      </c>
      <c r="E50" s="87" t="s">
        <v>2250</v>
      </c>
      <c r="F50" s="87" t="s">
        <v>2198</v>
      </c>
      <c r="G50" s="87">
        <v>699.02909999999997</v>
      </c>
      <c r="H50" s="87">
        <f t="shared" si="0"/>
        <v>641.31110091743108</v>
      </c>
    </row>
    <row r="51" spans="1:8" ht="24.95" customHeight="1">
      <c r="A51" s="82">
        <v>48</v>
      </c>
      <c r="B51" s="332"/>
      <c r="C51" s="86">
        <v>12</v>
      </c>
      <c r="D51" s="86"/>
      <c r="E51" s="87" t="s">
        <v>2251</v>
      </c>
      <c r="F51" s="87" t="s">
        <v>2198</v>
      </c>
      <c r="G51" s="87">
        <v>1271.4471000000001</v>
      </c>
      <c r="H51" s="87">
        <f t="shared" si="0"/>
        <v>1166.4652293577981</v>
      </c>
    </row>
    <row r="52" spans="1:8" ht="24.95" customHeight="1">
      <c r="A52" s="82">
        <v>49</v>
      </c>
      <c r="B52" s="330" t="s">
        <v>2252</v>
      </c>
      <c r="C52" s="86">
        <v>2</v>
      </c>
      <c r="D52" s="86"/>
      <c r="E52" s="87"/>
      <c r="F52" s="87" t="s">
        <v>2198</v>
      </c>
      <c r="G52" s="87">
        <v>17.062034000000001</v>
      </c>
      <c r="H52" s="87">
        <f t="shared" si="0"/>
        <v>15.653242201834862</v>
      </c>
    </row>
    <row r="53" spans="1:8" ht="24.95" customHeight="1">
      <c r="A53" s="82">
        <v>50</v>
      </c>
      <c r="B53" s="330"/>
      <c r="C53" s="86">
        <v>3</v>
      </c>
      <c r="D53" s="86"/>
      <c r="E53" s="87"/>
      <c r="F53" s="87" t="s">
        <v>2198</v>
      </c>
      <c r="G53" s="87">
        <v>30.896115999999999</v>
      </c>
      <c r="H53" s="87">
        <f t="shared" si="0"/>
        <v>28.345060550458712</v>
      </c>
    </row>
    <row r="54" spans="1:8" ht="24.95" customHeight="1">
      <c r="A54" s="82">
        <v>51</v>
      </c>
      <c r="B54" s="330"/>
      <c r="C54" s="86">
        <v>4</v>
      </c>
      <c r="D54" s="86"/>
      <c r="E54" s="87"/>
      <c r="F54" s="87" t="s">
        <v>2198</v>
      </c>
      <c r="G54" s="87">
        <v>41.502245000000002</v>
      </c>
      <c r="H54" s="87">
        <f t="shared" si="0"/>
        <v>38.075454128440363</v>
      </c>
    </row>
    <row r="55" spans="1:8" ht="24.95" customHeight="1">
      <c r="A55" s="82">
        <v>52</v>
      </c>
      <c r="B55" s="330"/>
      <c r="C55" s="86">
        <v>5</v>
      </c>
      <c r="D55" s="86"/>
      <c r="E55" s="87"/>
      <c r="F55" s="87" t="s">
        <v>2198</v>
      </c>
      <c r="G55" s="87">
        <v>103.294477</v>
      </c>
      <c r="H55" s="87">
        <f t="shared" si="0"/>
        <v>94.765575229357793</v>
      </c>
    </row>
    <row r="56" spans="1:8" ht="24.95" customHeight="1">
      <c r="A56" s="82">
        <v>53</v>
      </c>
      <c r="B56" s="330"/>
      <c r="C56" s="86">
        <v>6</v>
      </c>
      <c r="D56" s="86"/>
      <c r="E56" s="87"/>
      <c r="F56" s="87" t="s">
        <v>2198</v>
      </c>
      <c r="G56" s="87">
        <v>170.62034199999999</v>
      </c>
      <c r="H56" s="87">
        <f t="shared" si="0"/>
        <v>156.53242385321099</v>
      </c>
    </row>
    <row r="57" spans="1:8" ht="24.95" customHeight="1">
      <c r="A57" s="82">
        <v>54</v>
      </c>
      <c r="B57" s="330"/>
      <c r="C57" s="86">
        <v>7</v>
      </c>
      <c r="D57" s="86"/>
      <c r="E57" s="87"/>
      <c r="F57" s="87" t="s">
        <v>2198</v>
      </c>
      <c r="G57" s="87">
        <v>318.18388099999999</v>
      </c>
      <c r="H57" s="87">
        <f t="shared" si="0"/>
        <v>291.91181743119262</v>
      </c>
    </row>
    <row r="58" spans="1:8" ht="24.95" customHeight="1">
      <c r="A58" s="82">
        <v>55</v>
      </c>
      <c r="B58" s="330"/>
      <c r="C58" s="86">
        <v>8</v>
      </c>
      <c r="D58" s="86"/>
      <c r="E58" s="87"/>
      <c r="F58" s="87" t="s">
        <v>2198</v>
      </c>
      <c r="G58" s="87">
        <v>447.30197800000002</v>
      </c>
      <c r="H58" s="87">
        <f t="shared" si="0"/>
        <v>410.36878715596328</v>
      </c>
    </row>
    <row r="59" spans="1:8" ht="24.95" customHeight="1">
      <c r="A59" s="82">
        <v>56</v>
      </c>
      <c r="B59" s="330"/>
      <c r="C59" s="86">
        <v>9</v>
      </c>
      <c r="D59" s="86"/>
      <c r="E59" s="87"/>
      <c r="F59" s="87" t="s">
        <v>2198</v>
      </c>
      <c r="G59" s="87">
        <v>588.40961300000004</v>
      </c>
      <c r="H59" s="87">
        <f t="shared" si="0"/>
        <v>539.8253330275229</v>
      </c>
    </row>
    <row r="60" spans="1:8" ht="24.95" customHeight="1">
      <c r="A60" s="82">
        <v>57</v>
      </c>
      <c r="B60" s="331" t="s">
        <v>2253</v>
      </c>
      <c r="C60" s="86" t="s">
        <v>2246</v>
      </c>
      <c r="D60" s="86"/>
      <c r="E60" s="87"/>
      <c r="F60" s="87" t="s">
        <v>2198</v>
      </c>
      <c r="G60" s="87">
        <v>433.467896</v>
      </c>
      <c r="H60" s="87">
        <f t="shared" ref="H60:H89" si="1">G60/1.09</f>
        <v>397.67696880733939</v>
      </c>
    </row>
    <row r="61" spans="1:8" ht="24.95" customHeight="1">
      <c r="A61" s="82">
        <v>58</v>
      </c>
      <c r="B61" s="334"/>
      <c r="C61" s="86" t="s">
        <v>2254</v>
      </c>
      <c r="D61" s="86"/>
      <c r="E61" s="87"/>
      <c r="F61" s="87" t="s">
        <v>2198</v>
      </c>
      <c r="G61" s="87">
        <v>592.30709999999999</v>
      </c>
      <c r="H61" s="87">
        <f t="shared" si="1"/>
        <v>543.40100917431187</v>
      </c>
    </row>
    <row r="62" spans="1:8" ht="24.95" customHeight="1">
      <c r="A62" s="82">
        <v>59</v>
      </c>
      <c r="B62" s="334"/>
      <c r="C62" s="86" t="s">
        <v>2255</v>
      </c>
      <c r="D62" s="86"/>
      <c r="E62" s="87"/>
      <c r="F62" s="87" t="s">
        <v>2198</v>
      </c>
      <c r="G62" s="87">
        <v>1282.6189529999999</v>
      </c>
      <c r="H62" s="87">
        <f t="shared" si="1"/>
        <v>1176.7146357798163</v>
      </c>
    </row>
    <row r="63" spans="1:8" ht="24.95" customHeight="1">
      <c r="A63" s="82">
        <v>60</v>
      </c>
      <c r="B63" s="334"/>
      <c r="C63" s="86" t="s">
        <v>2256</v>
      </c>
      <c r="D63" s="86"/>
      <c r="E63" s="87"/>
      <c r="F63" s="87" t="s">
        <v>2198</v>
      </c>
      <c r="G63" s="87">
        <v>1521.748998</v>
      </c>
      <c r="H63" s="87">
        <f t="shared" si="1"/>
        <v>1396.0999981651375</v>
      </c>
    </row>
    <row r="64" spans="1:8" ht="24.95" customHeight="1">
      <c r="A64" s="82">
        <v>61</v>
      </c>
      <c r="B64" s="334"/>
      <c r="C64" s="86" t="s">
        <v>2257</v>
      </c>
      <c r="D64" s="86"/>
      <c r="E64" s="87"/>
      <c r="F64" s="87" t="s">
        <v>2198</v>
      </c>
      <c r="G64" s="87">
        <v>2284.2388799999999</v>
      </c>
      <c r="H64" s="87">
        <f t="shared" si="1"/>
        <v>2095.6319999999996</v>
      </c>
    </row>
    <row r="65" spans="1:8" ht="24.95" customHeight="1">
      <c r="A65" s="82">
        <v>62</v>
      </c>
      <c r="B65" s="334"/>
      <c r="C65" s="86" t="s">
        <v>2258</v>
      </c>
      <c r="D65" s="86"/>
      <c r="E65" s="87"/>
      <c r="F65" s="87" t="s">
        <v>2198</v>
      </c>
      <c r="G65" s="87">
        <v>2284.2388799999999</v>
      </c>
      <c r="H65" s="87">
        <f t="shared" si="1"/>
        <v>2095.6319999999996</v>
      </c>
    </row>
    <row r="66" spans="1:8" ht="24.95" customHeight="1">
      <c r="A66" s="82">
        <v>63</v>
      </c>
      <c r="B66" s="334"/>
      <c r="C66" s="86" t="s">
        <v>2259</v>
      </c>
      <c r="D66" s="86"/>
      <c r="E66" s="87"/>
      <c r="F66" s="87" t="s">
        <v>2198</v>
      </c>
      <c r="G66" s="87">
        <v>2425.5756759999999</v>
      </c>
      <c r="H66" s="87">
        <f t="shared" si="1"/>
        <v>2225.2987853211007</v>
      </c>
    </row>
    <row r="67" spans="1:8" ht="24.95" customHeight="1">
      <c r="A67" s="82">
        <v>64</v>
      </c>
      <c r="B67" s="334"/>
      <c r="C67" s="86" t="s">
        <v>2260</v>
      </c>
      <c r="D67" s="86"/>
      <c r="E67" s="87"/>
      <c r="F67" s="87" t="s">
        <v>2198</v>
      </c>
      <c r="G67" s="87">
        <v>2969.716226</v>
      </c>
      <c r="H67" s="87">
        <f t="shared" si="1"/>
        <v>2724.5102990825685</v>
      </c>
    </row>
    <row r="68" spans="1:8" ht="24.95" customHeight="1">
      <c r="A68" s="82">
        <v>65</v>
      </c>
      <c r="B68" s="330" t="s">
        <v>2261</v>
      </c>
      <c r="C68" s="86">
        <v>6</v>
      </c>
      <c r="D68" s="86"/>
      <c r="E68" s="87"/>
      <c r="F68" s="87" t="s">
        <v>2198</v>
      </c>
      <c r="G68" s="87">
        <v>207.51122699999999</v>
      </c>
      <c r="H68" s="87">
        <f t="shared" si="1"/>
        <v>190.3772724770642</v>
      </c>
    </row>
    <row r="69" spans="1:8" ht="24.95" customHeight="1">
      <c r="A69" s="82">
        <v>66</v>
      </c>
      <c r="B69" s="330"/>
      <c r="C69" s="86">
        <v>7</v>
      </c>
      <c r="D69" s="86"/>
      <c r="E69" s="87"/>
      <c r="F69" s="87" t="s">
        <v>2198</v>
      </c>
      <c r="G69" s="87">
        <v>276.68163600000003</v>
      </c>
      <c r="H69" s="87">
        <f t="shared" si="1"/>
        <v>253.83636330275229</v>
      </c>
    </row>
    <row r="70" spans="1:8" ht="24.95" customHeight="1">
      <c r="A70" s="82">
        <v>67</v>
      </c>
      <c r="B70" s="330"/>
      <c r="C70" s="86">
        <v>8</v>
      </c>
      <c r="D70" s="86"/>
      <c r="E70" s="87"/>
      <c r="F70" s="87" t="s">
        <v>2198</v>
      </c>
      <c r="G70" s="87">
        <v>345.85204499999998</v>
      </c>
      <c r="H70" s="87">
        <f t="shared" si="1"/>
        <v>317.29545412844033</v>
      </c>
    </row>
    <row r="71" spans="1:8" ht="24.95" customHeight="1">
      <c r="A71" s="82">
        <v>68</v>
      </c>
      <c r="B71" s="330"/>
      <c r="C71" s="86">
        <v>9</v>
      </c>
      <c r="D71" s="86"/>
      <c r="E71" s="87"/>
      <c r="F71" s="87" t="s">
        <v>2198</v>
      </c>
      <c r="G71" s="87">
        <v>415.02245399999998</v>
      </c>
      <c r="H71" s="87">
        <f t="shared" si="1"/>
        <v>380.75454495412839</v>
      </c>
    </row>
    <row r="72" spans="1:8" ht="24.95" customHeight="1">
      <c r="A72" s="82">
        <v>69</v>
      </c>
      <c r="B72" s="330"/>
      <c r="C72" s="86">
        <v>10</v>
      </c>
      <c r="D72" s="86"/>
      <c r="E72" s="87"/>
      <c r="F72" s="87" t="s">
        <v>2198</v>
      </c>
      <c r="G72" s="87">
        <v>553.36327200000005</v>
      </c>
      <c r="H72" s="87">
        <f t="shared" si="1"/>
        <v>507.67272660550458</v>
      </c>
    </row>
    <row r="73" spans="1:8" ht="24.95" customHeight="1">
      <c r="A73" s="82">
        <v>70</v>
      </c>
      <c r="B73" s="330"/>
      <c r="C73" s="86">
        <v>11</v>
      </c>
      <c r="D73" s="86"/>
      <c r="E73" s="87"/>
      <c r="F73" s="87" t="s">
        <v>2198</v>
      </c>
      <c r="G73" s="87">
        <v>691.70408999999995</v>
      </c>
      <c r="H73" s="87">
        <f t="shared" si="1"/>
        <v>634.59090825688065</v>
      </c>
    </row>
    <row r="74" spans="1:8" ht="24.95" customHeight="1">
      <c r="A74" s="82">
        <v>71</v>
      </c>
      <c r="B74" s="330"/>
      <c r="C74" s="86">
        <v>12</v>
      </c>
      <c r="D74" s="86"/>
      <c r="E74" s="87"/>
      <c r="F74" s="87" t="s">
        <v>2198</v>
      </c>
      <c r="G74" s="87">
        <v>830.04490799999996</v>
      </c>
      <c r="H74" s="87">
        <f t="shared" si="1"/>
        <v>761.50908990825678</v>
      </c>
    </row>
    <row r="75" spans="1:8" ht="24.95" customHeight="1">
      <c r="A75" s="82">
        <v>72</v>
      </c>
      <c r="B75" s="331" t="s">
        <v>2262</v>
      </c>
      <c r="C75" s="86" t="s">
        <v>2263</v>
      </c>
      <c r="D75" s="86"/>
      <c r="E75" s="87"/>
      <c r="F75" s="87" t="s">
        <v>2198</v>
      </c>
      <c r="G75" s="87">
        <v>13.834082</v>
      </c>
      <c r="H75" s="87">
        <f t="shared" si="1"/>
        <v>12.691818348623853</v>
      </c>
    </row>
    <row r="76" spans="1:8" ht="24.95" customHeight="1">
      <c r="A76" s="82">
        <v>73</v>
      </c>
      <c r="B76" s="334"/>
      <c r="C76" s="86" t="s">
        <v>2233</v>
      </c>
      <c r="D76" s="86"/>
      <c r="E76" s="87"/>
      <c r="F76" s="87" t="s">
        <v>2198</v>
      </c>
      <c r="G76" s="87">
        <v>23.979075000000002</v>
      </c>
      <c r="H76" s="87">
        <f t="shared" si="1"/>
        <v>21.999151376146788</v>
      </c>
    </row>
    <row r="77" spans="1:8" ht="24.95" customHeight="1">
      <c r="A77" s="82">
        <v>74</v>
      </c>
      <c r="B77" s="334"/>
      <c r="C77" s="86" t="s">
        <v>2236</v>
      </c>
      <c r="D77" s="86"/>
      <c r="E77" s="87"/>
      <c r="F77" s="87" t="s">
        <v>2198</v>
      </c>
      <c r="G77" s="87">
        <v>30.434979999999999</v>
      </c>
      <c r="H77" s="87">
        <f t="shared" si="1"/>
        <v>27.921999999999997</v>
      </c>
    </row>
    <row r="78" spans="1:8" ht="24.95" customHeight="1">
      <c r="A78" s="82">
        <v>75</v>
      </c>
      <c r="B78" s="334"/>
      <c r="C78" s="86" t="s">
        <v>2238</v>
      </c>
      <c r="D78" s="86"/>
      <c r="E78" s="87"/>
      <c r="F78" s="87" t="s">
        <v>2198</v>
      </c>
      <c r="G78" s="87">
        <v>47.958150000000003</v>
      </c>
      <c r="H78" s="87">
        <f t="shared" si="1"/>
        <v>43.998302752293576</v>
      </c>
    </row>
    <row r="79" spans="1:8" ht="24.95" customHeight="1">
      <c r="A79" s="82">
        <v>76</v>
      </c>
      <c r="B79" s="334"/>
      <c r="C79" s="86" t="s">
        <v>2264</v>
      </c>
      <c r="D79" s="86"/>
      <c r="E79" s="87"/>
      <c r="F79" s="87" t="s">
        <v>2198</v>
      </c>
      <c r="G79" s="87">
        <v>69.170409000000006</v>
      </c>
      <c r="H79" s="87">
        <f t="shared" si="1"/>
        <v>63.459090825688072</v>
      </c>
    </row>
    <row r="80" spans="1:8" ht="24.95" customHeight="1">
      <c r="A80" s="82">
        <v>77</v>
      </c>
      <c r="B80" s="334"/>
      <c r="C80" s="86" t="s">
        <v>2265</v>
      </c>
      <c r="D80" s="86"/>
      <c r="E80" s="87"/>
      <c r="F80" s="87" t="s">
        <v>2198</v>
      </c>
      <c r="G80" s="87">
        <v>135.57400200000001</v>
      </c>
      <c r="H80" s="87">
        <f t="shared" si="1"/>
        <v>124.37981834862386</v>
      </c>
    </row>
    <row r="81" spans="1:8" ht="24.95" customHeight="1">
      <c r="A81" s="82">
        <v>78</v>
      </c>
      <c r="B81" s="334"/>
      <c r="C81" s="86" t="s">
        <v>2244</v>
      </c>
      <c r="D81" s="86"/>
      <c r="E81" s="87"/>
      <c r="F81" s="87" t="s">
        <v>2198</v>
      </c>
      <c r="G81" s="87">
        <v>193.677145</v>
      </c>
      <c r="H81" s="87">
        <f t="shared" si="1"/>
        <v>177.68545412844034</v>
      </c>
    </row>
    <row r="82" spans="1:8" ht="24.95" customHeight="1">
      <c r="A82" s="82">
        <v>79</v>
      </c>
      <c r="B82" s="334"/>
      <c r="C82" s="86" t="s">
        <v>2246</v>
      </c>
      <c r="D82" s="86"/>
      <c r="E82" s="87"/>
      <c r="F82" s="87" t="s">
        <v>2198</v>
      </c>
      <c r="G82" s="87">
        <v>332.01796300000001</v>
      </c>
      <c r="H82" s="87">
        <f t="shared" si="1"/>
        <v>304.6036357798165</v>
      </c>
    </row>
    <row r="83" spans="1:8" ht="24.95" customHeight="1">
      <c r="A83" s="82">
        <v>80</v>
      </c>
      <c r="B83" s="334"/>
      <c r="C83" s="86" t="s">
        <v>2254</v>
      </c>
      <c r="D83" s="86"/>
      <c r="E83" s="87"/>
      <c r="F83" s="87" t="s">
        <v>2198</v>
      </c>
      <c r="G83" s="87">
        <v>433.467896</v>
      </c>
      <c r="H83" s="87">
        <f t="shared" si="1"/>
        <v>397.67696880733939</v>
      </c>
    </row>
    <row r="84" spans="1:8" ht="24.95" customHeight="1">
      <c r="A84" s="82">
        <v>81</v>
      </c>
      <c r="B84" s="334"/>
      <c r="C84" s="86" t="s">
        <v>2255</v>
      </c>
      <c r="D84" s="86"/>
      <c r="E84" s="87"/>
      <c r="F84" s="87" t="s">
        <v>2198</v>
      </c>
      <c r="G84" s="87">
        <v>654.81320500000004</v>
      </c>
      <c r="H84" s="87">
        <f t="shared" si="1"/>
        <v>600.74605963302747</v>
      </c>
    </row>
    <row r="85" spans="1:8" ht="24.95" customHeight="1">
      <c r="A85" s="82">
        <v>82</v>
      </c>
      <c r="B85" s="334"/>
      <c r="C85" s="86" t="s">
        <v>2256</v>
      </c>
      <c r="D85" s="86"/>
      <c r="E85" s="87"/>
      <c r="F85" s="87" t="s">
        <v>2198</v>
      </c>
      <c r="G85" s="87">
        <v>996.05389000000002</v>
      </c>
      <c r="H85" s="87">
        <f t="shared" si="1"/>
        <v>913.81090825688068</v>
      </c>
    </row>
    <row r="86" spans="1:8" ht="24.95" customHeight="1">
      <c r="A86" s="82">
        <v>83</v>
      </c>
      <c r="B86" s="334"/>
      <c r="C86" s="86" t="s">
        <v>2257</v>
      </c>
      <c r="D86" s="86"/>
      <c r="E86" s="87"/>
      <c r="F86" s="87" t="s">
        <v>2198</v>
      </c>
      <c r="G86" s="87">
        <v>1309.6264100000001</v>
      </c>
      <c r="H86" s="87">
        <f t="shared" si="1"/>
        <v>1201.4921192660549</v>
      </c>
    </row>
    <row r="87" spans="1:8" ht="24.95" customHeight="1">
      <c r="A87" s="82">
        <v>84</v>
      </c>
      <c r="B87" s="334"/>
      <c r="C87" s="86" t="s">
        <v>2258</v>
      </c>
      <c r="D87" s="86"/>
      <c r="E87" s="87"/>
      <c r="F87" s="87" t="s">
        <v>2198</v>
      </c>
      <c r="G87" s="87">
        <v>1623.1989309999999</v>
      </c>
      <c r="H87" s="87">
        <f t="shared" si="1"/>
        <v>1489.1733311926603</v>
      </c>
    </row>
    <row r="88" spans="1:8" ht="24.95" customHeight="1">
      <c r="A88" s="82">
        <v>85</v>
      </c>
      <c r="B88" s="334"/>
      <c r="C88" s="86" t="s">
        <v>2259</v>
      </c>
      <c r="D88" s="86"/>
      <c r="E88" s="87"/>
      <c r="F88" s="87" t="s">
        <v>2198</v>
      </c>
      <c r="G88" s="87">
        <v>1862.9896819999999</v>
      </c>
      <c r="H88" s="87">
        <f t="shared" si="1"/>
        <v>1709.1648458715595</v>
      </c>
    </row>
    <row r="89" spans="1:8" ht="24.95" customHeight="1">
      <c r="A89" s="82">
        <v>86</v>
      </c>
      <c r="B89" s="334"/>
      <c r="C89" s="86" t="s">
        <v>2260</v>
      </c>
      <c r="D89" s="86"/>
      <c r="E89" s="87"/>
      <c r="F89" s="87" t="s">
        <v>2198</v>
      </c>
      <c r="G89" s="87">
        <v>2305.6803</v>
      </c>
      <c r="H89" s="87">
        <f t="shared" si="1"/>
        <v>2115.3030275229357</v>
      </c>
    </row>
    <row r="90" spans="1:8" ht="24.95" customHeight="1">
      <c r="A90" s="82">
        <v>87</v>
      </c>
      <c r="B90" s="330" t="s">
        <v>2266</v>
      </c>
      <c r="C90" s="86"/>
      <c r="D90" s="86" t="s">
        <v>2223</v>
      </c>
      <c r="E90" s="87" t="s">
        <v>2267</v>
      </c>
      <c r="F90" s="87" t="s">
        <v>2198</v>
      </c>
      <c r="G90" s="87">
        <v>30.434979999999999</v>
      </c>
      <c r="H90" s="87">
        <f t="shared" ref="H90:H112" si="2">G90/1.09</f>
        <v>27.921999999999997</v>
      </c>
    </row>
    <row r="91" spans="1:8" ht="24.95" customHeight="1">
      <c r="A91" s="82">
        <v>88</v>
      </c>
      <c r="B91" s="330"/>
      <c r="C91" s="86"/>
      <c r="D91" s="86" t="s">
        <v>2237</v>
      </c>
      <c r="E91" s="87" t="s">
        <v>2268</v>
      </c>
      <c r="F91" s="87" t="s">
        <v>2198</v>
      </c>
      <c r="G91" s="87">
        <v>47.958150000000003</v>
      </c>
      <c r="H91" s="87">
        <f t="shared" si="2"/>
        <v>43.998302752293576</v>
      </c>
    </row>
    <row r="92" spans="1:8" ht="24.95" customHeight="1">
      <c r="A92" s="82">
        <v>89</v>
      </c>
      <c r="B92" s="330"/>
      <c r="C92" s="86"/>
      <c r="D92" s="86" t="s">
        <v>2269</v>
      </c>
      <c r="E92" s="87" t="s">
        <v>2223</v>
      </c>
      <c r="F92" s="87" t="s">
        <v>2198</v>
      </c>
      <c r="G92" s="87">
        <v>73.781769999999995</v>
      </c>
      <c r="H92" s="87">
        <f t="shared" si="2"/>
        <v>67.689697247706405</v>
      </c>
    </row>
    <row r="93" spans="1:8" ht="24.95" customHeight="1">
      <c r="A93" s="82">
        <v>90</v>
      </c>
      <c r="B93" s="330"/>
      <c r="C93" s="86"/>
      <c r="D93" s="86" t="s">
        <v>2270</v>
      </c>
      <c r="E93" s="87" t="s">
        <v>2237</v>
      </c>
      <c r="F93" s="87" t="s">
        <v>2198</v>
      </c>
      <c r="G93" s="87">
        <v>124.506736</v>
      </c>
      <c r="H93" s="87">
        <f t="shared" si="2"/>
        <v>114.22636330275229</v>
      </c>
    </row>
    <row r="94" spans="1:8" ht="24.95" customHeight="1">
      <c r="A94" s="82">
        <v>91</v>
      </c>
      <c r="B94" s="330"/>
      <c r="C94" s="86"/>
      <c r="D94" s="86" t="s">
        <v>2228</v>
      </c>
      <c r="E94" s="87" t="s">
        <v>2269</v>
      </c>
      <c r="F94" s="87" t="s">
        <v>2198</v>
      </c>
      <c r="G94" s="87">
        <v>179.843063</v>
      </c>
      <c r="H94" s="87">
        <f t="shared" si="2"/>
        <v>164.99363577981651</v>
      </c>
    </row>
    <row r="95" spans="1:8" ht="24.95" customHeight="1">
      <c r="A95" s="82">
        <v>92</v>
      </c>
      <c r="B95" s="330"/>
      <c r="C95" s="86"/>
      <c r="D95" s="86" t="s">
        <v>2229</v>
      </c>
      <c r="E95" s="87" t="s">
        <v>2270</v>
      </c>
      <c r="F95" s="87" t="s">
        <v>2198</v>
      </c>
      <c r="G95" s="87">
        <v>239.790751</v>
      </c>
      <c r="H95" s="87">
        <f t="shared" si="2"/>
        <v>219.99151467889908</v>
      </c>
    </row>
    <row r="96" spans="1:8" ht="24.95" customHeight="1">
      <c r="A96" s="82">
        <v>93</v>
      </c>
      <c r="B96" s="330"/>
      <c r="C96" s="86"/>
      <c r="D96" s="86" t="s">
        <v>2271</v>
      </c>
      <c r="E96" s="87" t="s">
        <v>2228</v>
      </c>
      <c r="F96" s="87" t="s">
        <v>2198</v>
      </c>
      <c r="G96" s="87">
        <v>332.01796300000001</v>
      </c>
      <c r="H96" s="87">
        <f t="shared" si="2"/>
        <v>304.6036357798165</v>
      </c>
    </row>
    <row r="97" spans="1:8" ht="24.95" customHeight="1">
      <c r="A97" s="82">
        <v>94</v>
      </c>
      <c r="B97" s="330"/>
      <c r="C97" s="86"/>
      <c r="D97" s="86" t="s">
        <v>2272</v>
      </c>
      <c r="E97" s="87" t="s">
        <v>2229</v>
      </c>
      <c r="F97" s="87" t="s">
        <v>2198</v>
      </c>
      <c r="G97" s="87">
        <v>415.02245399999998</v>
      </c>
      <c r="H97" s="87">
        <f t="shared" si="2"/>
        <v>380.75454495412839</v>
      </c>
    </row>
    <row r="98" spans="1:8" ht="24.95" customHeight="1">
      <c r="A98" s="82">
        <v>95</v>
      </c>
      <c r="B98" s="330"/>
      <c r="C98" s="86"/>
      <c r="D98" s="86"/>
      <c r="E98" s="87" t="s">
        <v>2271</v>
      </c>
      <c r="F98" s="87" t="s">
        <v>2198</v>
      </c>
      <c r="G98" s="87">
        <v>484.19286299999999</v>
      </c>
      <c r="H98" s="87">
        <f t="shared" si="2"/>
        <v>444.21363577981646</v>
      </c>
    </row>
    <row r="99" spans="1:8" ht="24.95" customHeight="1">
      <c r="A99" s="82">
        <v>96</v>
      </c>
      <c r="B99" s="330"/>
      <c r="C99" s="86"/>
      <c r="D99" s="86"/>
      <c r="E99" s="87" t="s">
        <v>2272</v>
      </c>
      <c r="F99" s="87" t="s">
        <v>2198</v>
      </c>
      <c r="G99" s="87">
        <v>553.36327200000005</v>
      </c>
      <c r="H99" s="87">
        <f t="shared" si="2"/>
        <v>507.67272660550458</v>
      </c>
    </row>
    <row r="100" spans="1:8" ht="24.95" customHeight="1">
      <c r="A100" s="82">
        <v>97</v>
      </c>
      <c r="B100" s="330"/>
      <c r="C100" s="86"/>
      <c r="D100" s="86"/>
      <c r="E100" s="87" t="s">
        <v>2199</v>
      </c>
      <c r="F100" s="87" t="s">
        <v>2198</v>
      </c>
      <c r="G100" s="87">
        <v>830.04490799999996</v>
      </c>
      <c r="H100" s="87">
        <f t="shared" si="2"/>
        <v>761.50908990825678</v>
      </c>
    </row>
    <row r="101" spans="1:8" ht="24.95" customHeight="1">
      <c r="A101" s="82">
        <v>98</v>
      </c>
      <c r="B101" s="330"/>
      <c r="C101" s="86"/>
      <c r="D101" s="86"/>
      <c r="E101" s="87" t="s">
        <v>2200</v>
      </c>
      <c r="F101" s="87" t="s">
        <v>2198</v>
      </c>
      <c r="G101" s="87">
        <v>1383.4081799999999</v>
      </c>
      <c r="H101" s="87">
        <f t="shared" si="2"/>
        <v>1269.1818165137613</v>
      </c>
    </row>
    <row r="102" spans="1:8" ht="24.95" customHeight="1">
      <c r="A102" s="82">
        <v>99</v>
      </c>
      <c r="B102" s="330"/>
      <c r="C102" s="86"/>
      <c r="D102" s="86"/>
      <c r="E102" s="87" t="s">
        <v>2201</v>
      </c>
      <c r="F102" s="87" t="s">
        <v>2198</v>
      </c>
      <c r="G102" s="87">
        <v>2075.1122700000001</v>
      </c>
      <c r="H102" s="87">
        <f t="shared" si="2"/>
        <v>1903.7727247706421</v>
      </c>
    </row>
    <row r="103" spans="1:8" ht="24.95" customHeight="1">
      <c r="A103" s="82">
        <v>100</v>
      </c>
      <c r="B103" s="330"/>
      <c r="C103" s="86"/>
      <c r="D103" s="86"/>
      <c r="E103" s="87" t="s">
        <v>2202</v>
      </c>
      <c r="F103" s="87" t="s">
        <v>2198</v>
      </c>
      <c r="G103" s="87">
        <v>2969.716226</v>
      </c>
      <c r="H103" s="87">
        <f t="shared" si="2"/>
        <v>2724.5102990825685</v>
      </c>
    </row>
    <row r="104" spans="1:8" ht="24.95" customHeight="1">
      <c r="A104" s="82">
        <v>101</v>
      </c>
      <c r="B104" s="330" t="s">
        <v>2273</v>
      </c>
      <c r="C104" s="86" t="s">
        <v>76</v>
      </c>
      <c r="D104" s="86"/>
      <c r="E104" s="87" t="s">
        <v>2274</v>
      </c>
      <c r="F104" s="87" t="s">
        <v>2198</v>
      </c>
      <c r="G104" s="87">
        <v>622.533681</v>
      </c>
      <c r="H104" s="87">
        <f t="shared" si="2"/>
        <v>571.13181743119264</v>
      </c>
    </row>
    <row r="105" spans="1:8" ht="24.95" customHeight="1">
      <c r="A105" s="82">
        <v>102</v>
      </c>
      <c r="B105" s="330"/>
      <c r="C105" s="86" t="s">
        <v>78</v>
      </c>
      <c r="D105" s="86"/>
      <c r="E105" s="87" t="s">
        <v>2274</v>
      </c>
      <c r="F105" s="87" t="s">
        <v>2198</v>
      </c>
      <c r="G105" s="87">
        <v>691.70408999999995</v>
      </c>
      <c r="H105" s="87">
        <f t="shared" si="2"/>
        <v>634.59090825688065</v>
      </c>
    </row>
    <row r="106" spans="1:8" ht="24.95" customHeight="1">
      <c r="A106" s="86">
        <v>103</v>
      </c>
      <c r="B106" s="330"/>
      <c r="C106" s="86" t="s">
        <v>95</v>
      </c>
      <c r="D106" s="86"/>
      <c r="E106" s="87" t="s">
        <v>2274</v>
      </c>
      <c r="F106" s="87" t="s">
        <v>2198</v>
      </c>
      <c r="G106" s="87">
        <v>830.04490799999996</v>
      </c>
      <c r="H106" s="87">
        <f t="shared" si="2"/>
        <v>761.50908990825678</v>
      </c>
    </row>
    <row r="107" spans="1:8" ht="24.95" customHeight="1">
      <c r="A107" s="86">
        <v>104</v>
      </c>
      <c r="B107" s="330"/>
      <c r="C107" s="86" t="s">
        <v>113</v>
      </c>
      <c r="D107" s="86"/>
      <c r="E107" s="87" t="s">
        <v>2274</v>
      </c>
      <c r="F107" s="87" t="s">
        <v>2198</v>
      </c>
      <c r="G107" s="87">
        <v>959.163005</v>
      </c>
      <c r="H107" s="87">
        <f t="shared" si="2"/>
        <v>879.9660596330275</v>
      </c>
    </row>
    <row r="108" spans="1:8" ht="24.95" customHeight="1">
      <c r="A108" s="86">
        <v>105</v>
      </c>
      <c r="B108" s="330" t="s">
        <v>2275</v>
      </c>
      <c r="C108" s="86" t="s">
        <v>2263</v>
      </c>
      <c r="D108" s="86"/>
      <c r="E108" s="87"/>
      <c r="F108" s="87" t="s">
        <v>2198</v>
      </c>
      <c r="G108" s="87">
        <v>30.434979999999999</v>
      </c>
      <c r="H108" s="87">
        <f t="shared" si="2"/>
        <v>27.921999999999997</v>
      </c>
    </row>
    <row r="109" spans="1:8" ht="24.95" customHeight="1">
      <c r="A109" s="82">
        <v>106</v>
      </c>
      <c r="B109" s="330"/>
      <c r="C109" s="86" t="s">
        <v>2233</v>
      </c>
      <c r="D109" s="86"/>
      <c r="E109" s="87"/>
      <c r="F109" s="87" t="s">
        <v>2198</v>
      </c>
      <c r="G109" s="87">
        <v>37.813156999999997</v>
      </c>
      <c r="H109" s="87">
        <f t="shared" si="2"/>
        <v>34.690969724770639</v>
      </c>
    </row>
    <row r="110" spans="1:8" ht="24.95" customHeight="1">
      <c r="A110" s="82">
        <v>107</v>
      </c>
      <c r="B110" s="330"/>
      <c r="C110" s="86" t="s">
        <v>2236</v>
      </c>
      <c r="D110" s="86"/>
      <c r="E110" s="87"/>
      <c r="F110" s="87" t="s">
        <v>2198</v>
      </c>
      <c r="G110" s="87">
        <v>75.626313999999994</v>
      </c>
      <c r="H110" s="87">
        <f t="shared" si="2"/>
        <v>69.381939449541278</v>
      </c>
    </row>
    <row r="111" spans="1:8" ht="24.95" customHeight="1">
      <c r="A111" s="82">
        <v>108</v>
      </c>
      <c r="B111" s="330"/>
      <c r="C111" s="86" t="s">
        <v>2238</v>
      </c>
      <c r="D111" s="86"/>
      <c r="E111" s="87" t="s">
        <v>999</v>
      </c>
      <c r="F111" s="87" t="s">
        <v>2198</v>
      </c>
      <c r="G111" s="87">
        <v>117.128559</v>
      </c>
      <c r="H111" s="87">
        <f t="shared" si="2"/>
        <v>107.45739357798163</v>
      </c>
    </row>
    <row r="112" spans="1:8" ht="24.95" customHeight="1">
      <c r="A112" s="82">
        <v>109</v>
      </c>
      <c r="B112" s="330"/>
      <c r="C112" s="86" t="s">
        <v>2264</v>
      </c>
      <c r="D112" s="86"/>
      <c r="E112" s="87" t="s">
        <v>2276</v>
      </c>
      <c r="F112" s="87" t="s">
        <v>2198</v>
      </c>
      <c r="G112" s="87">
        <v>241.63529500000001</v>
      </c>
      <c r="H112" s="87">
        <f t="shared" si="2"/>
        <v>221.68375688073394</v>
      </c>
    </row>
    <row r="113" spans="1:8" ht="24.95" customHeight="1">
      <c r="A113" s="82">
        <v>110</v>
      </c>
      <c r="B113" s="330"/>
      <c r="C113" s="86" t="s">
        <v>2265</v>
      </c>
      <c r="D113" s="86"/>
      <c r="E113" s="87" t="s">
        <v>2219</v>
      </c>
      <c r="F113" s="87" t="s">
        <v>2198</v>
      </c>
      <c r="G113" s="87">
        <v>345.85204499999998</v>
      </c>
      <c r="H113" s="87">
        <f t="shared" ref="H113:H176" si="3">G113/1.09</f>
        <v>317.29545412844033</v>
      </c>
    </row>
    <row r="114" spans="1:8" ht="24.95" customHeight="1">
      <c r="A114" s="82">
        <v>111</v>
      </c>
      <c r="B114" s="331" t="s">
        <v>2277</v>
      </c>
      <c r="C114" s="86" t="s">
        <v>2263</v>
      </c>
      <c r="D114" s="86"/>
      <c r="E114" s="87"/>
      <c r="F114" s="87" t="s">
        <v>2198</v>
      </c>
      <c r="G114" s="87">
        <v>5.533633</v>
      </c>
      <c r="H114" s="87">
        <f t="shared" si="3"/>
        <v>5.0767275229357791</v>
      </c>
    </row>
    <row r="115" spans="1:8" ht="24.95" customHeight="1">
      <c r="A115" s="82">
        <v>112</v>
      </c>
      <c r="B115" s="334"/>
      <c r="C115" s="86" t="s">
        <v>2233</v>
      </c>
      <c r="D115" s="86"/>
      <c r="E115" s="87"/>
      <c r="F115" s="87" t="s">
        <v>2198</v>
      </c>
      <c r="G115" s="87">
        <v>17.246489</v>
      </c>
      <c r="H115" s="87">
        <f t="shared" si="3"/>
        <v>15.822466972477063</v>
      </c>
    </row>
    <row r="116" spans="1:8" ht="24.95" customHeight="1">
      <c r="A116" s="82">
        <v>113</v>
      </c>
      <c r="B116" s="334"/>
      <c r="C116" s="86" t="s">
        <v>2236</v>
      </c>
      <c r="D116" s="86"/>
      <c r="E116" s="87"/>
      <c r="F116" s="87" t="s">
        <v>2198</v>
      </c>
      <c r="G116" s="87">
        <v>27.668164000000001</v>
      </c>
      <c r="H116" s="87">
        <f t="shared" si="3"/>
        <v>25.383636697247706</v>
      </c>
    </row>
    <row r="117" spans="1:8" ht="24.95" customHeight="1">
      <c r="A117" s="82">
        <v>114</v>
      </c>
      <c r="B117" s="334"/>
      <c r="C117" s="86" t="s">
        <v>2238</v>
      </c>
      <c r="D117" s="86"/>
      <c r="E117" s="87"/>
      <c r="F117" s="87" t="s">
        <v>2198</v>
      </c>
      <c r="G117" s="87">
        <v>55.336326999999997</v>
      </c>
      <c r="H117" s="87">
        <f t="shared" si="3"/>
        <v>50.767272477064211</v>
      </c>
    </row>
    <row r="118" spans="1:8" ht="24.95" customHeight="1">
      <c r="A118" s="82">
        <v>115</v>
      </c>
      <c r="B118" s="334"/>
      <c r="C118" s="86" t="s">
        <v>2264</v>
      </c>
      <c r="D118" s="86"/>
      <c r="E118" s="87"/>
      <c r="F118" s="87" t="s">
        <v>2198</v>
      </c>
      <c r="G118" s="87">
        <v>69.170409000000006</v>
      </c>
      <c r="H118" s="87">
        <f t="shared" si="3"/>
        <v>63.459090825688072</v>
      </c>
    </row>
    <row r="119" spans="1:8" ht="24.95" customHeight="1">
      <c r="A119" s="82">
        <v>116</v>
      </c>
      <c r="B119" s="334"/>
      <c r="C119" s="86" t="s">
        <v>2265</v>
      </c>
      <c r="D119" s="86"/>
      <c r="E119" s="87"/>
      <c r="F119" s="87" t="s">
        <v>2198</v>
      </c>
      <c r="G119" s="87">
        <v>138.34081800000001</v>
      </c>
      <c r="H119" s="87">
        <f t="shared" si="3"/>
        <v>126.91818165137614</v>
      </c>
    </row>
    <row r="120" spans="1:8" ht="24.95" customHeight="1">
      <c r="A120" s="82">
        <v>117</v>
      </c>
      <c r="B120" s="334"/>
      <c r="C120" s="86" t="s">
        <v>2244</v>
      </c>
      <c r="D120" s="86"/>
      <c r="E120" s="87"/>
      <c r="F120" s="87" t="s">
        <v>2198</v>
      </c>
      <c r="G120" s="87">
        <v>207.51122699999999</v>
      </c>
      <c r="H120" s="87">
        <f t="shared" si="3"/>
        <v>190.3772724770642</v>
      </c>
    </row>
    <row r="121" spans="1:8" ht="24.95" customHeight="1">
      <c r="A121" s="82">
        <v>118</v>
      </c>
      <c r="B121" s="334"/>
      <c r="C121" s="86" t="s">
        <v>2246</v>
      </c>
      <c r="D121" s="86"/>
      <c r="E121" s="87"/>
      <c r="F121" s="87" t="s">
        <v>2198</v>
      </c>
      <c r="G121" s="87">
        <v>310.80570399999999</v>
      </c>
      <c r="H121" s="87">
        <f t="shared" si="3"/>
        <v>285.142847706422</v>
      </c>
    </row>
    <row r="122" spans="1:8" ht="24.95" customHeight="1">
      <c r="A122" s="82">
        <v>119</v>
      </c>
      <c r="B122" s="334"/>
      <c r="C122" s="86" t="s">
        <v>2254</v>
      </c>
      <c r="D122" s="86"/>
      <c r="E122" s="87"/>
      <c r="F122" s="87" t="s">
        <v>2198</v>
      </c>
      <c r="G122" s="87">
        <v>484.19286299999999</v>
      </c>
      <c r="H122" s="87">
        <f t="shared" si="3"/>
        <v>444.21363577981646</v>
      </c>
    </row>
    <row r="123" spans="1:8" ht="24.95" customHeight="1">
      <c r="A123" s="82">
        <v>120</v>
      </c>
      <c r="B123" s="334"/>
      <c r="C123" s="86" t="s">
        <v>2255</v>
      </c>
      <c r="D123" s="86"/>
      <c r="E123" s="87"/>
      <c r="F123" s="87" t="s">
        <v>2198</v>
      </c>
      <c r="G123" s="87">
        <v>622.533681</v>
      </c>
      <c r="H123" s="87">
        <f t="shared" si="3"/>
        <v>571.13181743119264</v>
      </c>
    </row>
    <row r="124" spans="1:8" ht="24.95" customHeight="1">
      <c r="A124" s="82">
        <v>121</v>
      </c>
      <c r="B124" s="334"/>
      <c r="C124" s="86" t="s">
        <v>2256</v>
      </c>
      <c r="D124" s="86"/>
      <c r="E124" s="87"/>
      <c r="F124" s="87" t="s">
        <v>2198</v>
      </c>
      <c r="G124" s="87">
        <v>760.87449900000001</v>
      </c>
      <c r="H124" s="87">
        <f t="shared" si="3"/>
        <v>698.04999908256877</v>
      </c>
    </row>
    <row r="125" spans="1:8" ht="24.95" customHeight="1">
      <c r="A125" s="82">
        <v>122</v>
      </c>
      <c r="B125" s="334"/>
      <c r="C125" s="86" t="s">
        <v>2257</v>
      </c>
      <c r="D125" s="86"/>
      <c r="E125" s="87"/>
      <c r="F125" s="87" t="s">
        <v>2198</v>
      </c>
      <c r="G125" s="87">
        <v>1106.7265440000001</v>
      </c>
      <c r="H125" s="87">
        <f t="shared" si="3"/>
        <v>1015.3454532110092</v>
      </c>
    </row>
    <row r="126" spans="1:8" ht="24.95" customHeight="1">
      <c r="A126" s="82">
        <v>123</v>
      </c>
      <c r="B126" s="332"/>
      <c r="C126" s="86" t="s">
        <v>2278</v>
      </c>
      <c r="D126" s="86"/>
      <c r="E126" s="87"/>
      <c r="F126" s="87" t="s">
        <v>2198</v>
      </c>
      <c r="G126" s="87">
        <v>1383.4081799999999</v>
      </c>
      <c r="H126" s="87">
        <f t="shared" si="3"/>
        <v>1269.1818165137613</v>
      </c>
    </row>
    <row r="127" spans="1:8" ht="24.95" customHeight="1">
      <c r="A127" s="82">
        <v>124</v>
      </c>
      <c r="B127" s="331" t="s">
        <v>2279</v>
      </c>
      <c r="C127" s="86" t="s">
        <v>2263</v>
      </c>
      <c r="D127" s="86"/>
      <c r="E127" s="87"/>
      <c r="F127" s="87" t="s">
        <v>2198</v>
      </c>
      <c r="G127" s="87">
        <v>8.3004490000000004</v>
      </c>
      <c r="H127" s="87">
        <f t="shared" si="3"/>
        <v>7.6150908256880729</v>
      </c>
    </row>
    <row r="128" spans="1:8" ht="24.95" customHeight="1">
      <c r="A128" s="82">
        <v>125</v>
      </c>
      <c r="B128" s="334"/>
      <c r="C128" s="86" t="s">
        <v>2233</v>
      </c>
      <c r="D128" s="86"/>
      <c r="E128" s="87"/>
      <c r="F128" s="87" t="s">
        <v>2198</v>
      </c>
      <c r="G128" s="87">
        <v>13.834082</v>
      </c>
      <c r="H128" s="87">
        <f t="shared" si="3"/>
        <v>12.691818348623853</v>
      </c>
    </row>
    <row r="129" spans="1:8" ht="24.95" customHeight="1">
      <c r="A129" s="82">
        <v>126</v>
      </c>
      <c r="B129" s="334"/>
      <c r="C129" s="86" t="s">
        <v>2236</v>
      </c>
      <c r="D129" s="86"/>
      <c r="E129" s="87"/>
      <c r="F129" s="87" t="s">
        <v>2198</v>
      </c>
      <c r="G129" s="87">
        <v>34.124068000000001</v>
      </c>
      <c r="H129" s="87">
        <f t="shared" si="3"/>
        <v>31.306484403669725</v>
      </c>
    </row>
    <row r="130" spans="1:8" ht="24.95" customHeight="1">
      <c r="A130" s="82">
        <v>127</v>
      </c>
      <c r="B130" s="334"/>
      <c r="C130" s="86" t="s">
        <v>2238</v>
      </c>
      <c r="D130" s="86"/>
      <c r="E130" s="87"/>
      <c r="F130" s="87" t="s">
        <v>2198</v>
      </c>
      <c r="G130" s="87">
        <v>47.958150000000003</v>
      </c>
      <c r="H130" s="87">
        <f t="shared" si="3"/>
        <v>43.998302752293576</v>
      </c>
    </row>
    <row r="131" spans="1:8" ht="24.95" customHeight="1">
      <c r="A131" s="82">
        <v>128</v>
      </c>
      <c r="B131" s="334"/>
      <c r="C131" s="86" t="s">
        <v>2264</v>
      </c>
      <c r="D131" s="86"/>
      <c r="E131" s="87"/>
      <c r="F131" s="87" t="s">
        <v>2198</v>
      </c>
      <c r="G131" s="87">
        <v>83.004491000000002</v>
      </c>
      <c r="H131" s="87">
        <f t="shared" si="3"/>
        <v>76.15090917431192</v>
      </c>
    </row>
    <row r="132" spans="1:8" ht="24.95" customHeight="1">
      <c r="A132" s="82">
        <v>129</v>
      </c>
      <c r="B132" s="334"/>
      <c r="C132" s="86" t="s">
        <v>2265</v>
      </c>
      <c r="D132" s="86"/>
      <c r="E132" s="87"/>
      <c r="F132" s="87" t="s">
        <v>2198</v>
      </c>
      <c r="G132" s="87">
        <v>166.008982</v>
      </c>
      <c r="H132" s="87">
        <f t="shared" si="3"/>
        <v>152.30181834862384</v>
      </c>
    </row>
    <row r="133" spans="1:8" ht="24.95" customHeight="1">
      <c r="A133" s="82">
        <v>130</v>
      </c>
      <c r="B133" s="334"/>
      <c r="C133" s="86" t="s">
        <v>2244</v>
      </c>
      <c r="D133" s="86"/>
      <c r="E133" s="87"/>
      <c r="F133" s="87" t="s">
        <v>2198</v>
      </c>
      <c r="G133" s="87">
        <v>262.847554</v>
      </c>
      <c r="H133" s="87">
        <f t="shared" si="3"/>
        <v>241.14454495412843</v>
      </c>
    </row>
    <row r="134" spans="1:8" ht="24.95" customHeight="1">
      <c r="A134" s="82">
        <v>131</v>
      </c>
      <c r="B134" s="332"/>
      <c r="C134" s="86">
        <v>10</v>
      </c>
      <c r="D134" s="86"/>
      <c r="E134" s="87"/>
      <c r="F134" s="87" t="s">
        <v>2198</v>
      </c>
      <c r="G134" s="87">
        <v>308.96116000000001</v>
      </c>
      <c r="H134" s="87">
        <f t="shared" si="3"/>
        <v>283.45060550458714</v>
      </c>
    </row>
    <row r="135" spans="1:8" ht="24.95" customHeight="1">
      <c r="A135" s="82">
        <v>132</v>
      </c>
      <c r="B135" s="330" t="s">
        <v>2280</v>
      </c>
      <c r="C135" s="86" t="s">
        <v>2238</v>
      </c>
      <c r="D135" s="86"/>
      <c r="E135" s="87"/>
      <c r="F135" s="87" t="s">
        <v>2198</v>
      </c>
      <c r="G135" s="87">
        <v>55.336326999999997</v>
      </c>
      <c r="H135" s="87">
        <f t="shared" si="3"/>
        <v>50.767272477064211</v>
      </c>
    </row>
    <row r="136" spans="1:8" ht="24.95" customHeight="1">
      <c r="A136" s="82">
        <v>133</v>
      </c>
      <c r="B136" s="330"/>
      <c r="C136" s="86" t="s">
        <v>2264</v>
      </c>
      <c r="D136" s="86"/>
      <c r="E136" s="87"/>
      <c r="F136" s="87" t="s">
        <v>2198</v>
      </c>
      <c r="G136" s="87">
        <v>103.294477</v>
      </c>
      <c r="H136" s="87">
        <f t="shared" si="3"/>
        <v>94.765575229357793</v>
      </c>
    </row>
    <row r="137" spans="1:8" ht="24.95" customHeight="1">
      <c r="A137" s="82">
        <v>134</v>
      </c>
      <c r="B137" s="330"/>
      <c r="C137" s="86" t="s">
        <v>2265</v>
      </c>
      <c r="D137" s="86"/>
      <c r="E137" s="87"/>
      <c r="F137" s="87" t="s">
        <v>2198</v>
      </c>
      <c r="G137" s="87">
        <v>179.843063</v>
      </c>
      <c r="H137" s="87">
        <f t="shared" si="3"/>
        <v>164.99363577981651</v>
      </c>
    </row>
    <row r="138" spans="1:8" ht="24.95" customHeight="1">
      <c r="A138" s="82">
        <v>135</v>
      </c>
      <c r="B138" s="330"/>
      <c r="C138" s="86" t="s">
        <v>2244</v>
      </c>
      <c r="D138" s="86"/>
      <c r="E138" s="87"/>
      <c r="F138" s="87" t="s">
        <v>2198</v>
      </c>
      <c r="G138" s="87">
        <v>207.51122699999999</v>
      </c>
      <c r="H138" s="87">
        <f t="shared" si="3"/>
        <v>190.3772724770642</v>
      </c>
    </row>
    <row r="139" spans="1:8" ht="24.95" customHeight="1">
      <c r="A139" s="82">
        <v>136</v>
      </c>
      <c r="B139" s="330"/>
      <c r="C139" s="86" t="s">
        <v>2246</v>
      </c>
      <c r="D139" s="86"/>
      <c r="E139" s="87"/>
      <c r="F139" s="87" t="s">
        <v>2198</v>
      </c>
      <c r="G139" s="87">
        <v>318.18388099999999</v>
      </c>
      <c r="H139" s="87">
        <f t="shared" si="3"/>
        <v>291.91181743119262</v>
      </c>
    </row>
    <row r="140" spans="1:8" ht="24.95" customHeight="1">
      <c r="A140" s="82">
        <v>137</v>
      </c>
      <c r="B140" s="330"/>
      <c r="C140" s="86" t="s">
        <v>2248</v>
      </c>
      <c r="D140" s="86"/>
      <c r="E140" s="87"/>
      <c r="F140" s="87" t="s">
        <v>2198</v>
      </c>
      <c r="G140" s="87">
        <v>433.467896</v>
      </c>
      <c r="H140" s="87">
        <f t="shared" si="3"/>
        <v>397.67696880733939</v>
      </c>
    </row>
    <row r="141" spans="1:8" ht="24.95" customHeight="1">
      <c r="A141" s="82">
        <v>138</v>
      </c>
      <c r="B141" s="330"/>
      <c r="C141" s="86" t="s">
        <v>2281</v>
      </c>
      <c r="D141" s="86"/>
      <c r="E141" s="87"/>
      <c r="F141" s="87" t="s">
        <v>2198</v>
      </c>
      <c r="G141" s="87">
        <v>553.36327200000005</v>
      </c>
      <c r="H141" s="87">
        <f t="shared" si="3"/>
        <v>507.67272660550458</v>
      </c>
    </row>
    <row r="142" spans="1:8" ht="24.95" customHeight="1">
      <c r="A142" s="82">
        <v>139</v>
      </c>
      <c r="B142" s="330"/>
      <c r="C142" s="86" t="s">
        <v>2282</v>
      </c>
      <c r="D142" s="86"/>
      <c r="E142" s="87"/>
      <c r="F142" s="87" t="s">
        <v>2198</v>
      </c>
      <c r="G142" s="87">
        <v>760.87449900000001</v>
      </c>
      <c r="H142" s="87">
        <f t="shared" si="3"/>
        <v>698.04999908256877</v>
      </c>
    </row>
    <row r="143" spans="1:8" ht="24.95" customHeight="1">
      <c r="A143" s="82">
        <v>140</v>
      </c>
      <c r="B143" s="330"/>
      <c r="C143" s="86" t="s">
        <v>2283</v>
      </c>
      <c r="D143" s="86"/>
      <c r="E143" s="87"/>
      <c r="F143" s="87" t="s">
        <v>2198</v>
      </c>
      <c r="G143" s="87">
        <v>1032.9447740000001</v>
      </c>
      <c r="H143" s="87">
        <f t="shared" si="3"/>
        <v>947.65575596330268</v>
      </c>
    </row>
    <row r="144" spans="1:8" ht="24.95" customHeight="1">
      <c r="A144" s="82">
        <v>141</v>
      </c>
      <c r="B144" s="330"/>
      <c r="C144" s="86" t="s">
        <v>2256</v>
      </c>
      <c r="D144" s="86"/>
      <c r="E144" s="87"/>
      <c r="F144" s="87" t="s">
        <v>2198</v>
      </c>
      <c r="G144" s="87">
        <v>1447.967228</v>
      </c>
      <c r="H144" s="87">
        <f t="shared" si="3"/>
        <v>1328.4103009174312</v>
      </c>
    </row>
    <row r="145" spans="1:8" ht="24.95" customHeight="1">
      <c r="A145" s="82">
        <v>142</v>
      </c>
      <c r="B145" s="330" t="s">
        <v>2284</v>
      </c>
      <c r="C145" s="86" t="s">
        <v>66</v>
      </c>
      <c r="D145" s="86"/>
      <c r="E145" s="87"/>
      <c r="F145" s="87" t="s">
        <v>2198</v>
      </c>
      <c r="G145" s="87">
        <v>61.792231999999998</v>
      </c>
      <c r="H145" s="87">
        <f t="shared" si="3"/>
        <v>56.690121100917423</v>
      </c>
    </row>
    <row r="146" spans="1:8" ht="24.95" customHeight="1">
      <c r="A146" s="82">
        <v>143</v>
      </c>
      <c r="B146" s="330"/>
      <c r="C146" s="86" t="s">
        <v>69</v>
      </c>
      <c r="D146" s="86"/>
      <c r="E146" s="87"/>
      <c r="F146" s="87" t="s">
        <v>2198</v>
      </c>
      <c r="G146" s="87">
        <v>89.460396000000003</v>
      </c>
      <c r="H146" s="87">
        <f t="shared" si="3"/>
        <v>82.073757798165133</v>
      </c>
    </row>
    <row r="147" spans="1:8" ht="24.95" customHeight="1">
      <c r="A147" s="82">
        <v>144</v>
      </c>
      <c r="B147" s="330"/>
      <c r="C147" s="86" t="s">
        <v>71</v>
      </c>
      <c r="D147" s="86"/>
      <c r="E147" s="87"/>
      <c r="F147" s="87" t="s">
        <v>2198</v>
      </c>
      <c r="G147" s="87">
        <v>193.677145</v>
      </c>
      <c r="H147" s="87">
        <f t="shared" si="3"/>
        <v>177.68545412844034</v>
      </c>
    </row>
    <row r="148" spans="1:8" ht="24.95" customHeight="1">
      <c r="A148" s="82">
        <v>145</v>
      </c>
      <c r="B148" s="330"/>
      <c r="C148" s="86" t="s">
        <v>73</v>
      </c>
      <c r="D148" s="86"/>
      <c r="E148" s="87"/>
      <c r="F148" s="87" t="s">
        <v>2198</v>
      </c>
      <c r="G148" s="87">
        <v>249.01347200000001</v>
      </c>
      <c r="H148" s="87">
        <f t="shared" si="3"/>
        <v>228.45272660550458</v>
      </c>
    </row>
    <row r="149" spans="1:8" ht="24.95" customHeight="1">
      <c r="A149" s="82">
        <v>146</v>
      </c>
      <c r="B149" s="330"/>
      <c r="C149" s="86" t="s">
        <v>56</v>
      </c>
      <c r="D149" s="86"/>
      <c r="E149" s="87"/>
      <c r="F149" s="87" t="s">
        <v>2198</v>
      </c>
      <c r="G149" s="87">
        <v>449.146522</v>
      </c>
      <c r="H149" s="87">
        <f t="shared" si="3"/>
        <v>412.06102935779813</v>
      </c>
    </row>
    <row r="150" spans="1:8" ht="24.95" customHeight="1">
      <c r="A150" s="82">
        <v>147</v>
      </c>
      <c r="B150" s="330"/>
      <c r="C150" s="86" t="s">
        <v>76</v>
      </c>
      <c r="D150" s="86"/>
      <c r="E150" s="87"/>
      <c r="F150" s="87" t="s">
        <v>2198</v>
      </c>
      <c r="G150" s="87">
        <v>587.48734000000002</v>
      </c>
      <c r="H150" s="87">
        <f t="shared" si="3"/>
        <v>538.97921100917426</v>
      </c>
    </row>
    <row r="151" spans="1:8" ht="24.95" customHeight="1">
      <c r="A151" s="82">
        <v>148</v>
      </c>
      <c r="B151" s="331"/>
      <c r="C151" s="86">
        <v>10</v>
      </c>
      <c r="D151" s="86"/>
      <c r="E151" s="87"/>
      <c r="F151" s="87" t="s">
        <v>2198</v>
      </c>
      <c r="G151" s="87">
        <v>1358.28</v>
      </c>
      <c r="H151" s="87">
        <f t="shared" si="3"/>
        <v>1246.1284403669724</v>
      </c>
    </row>
    <row r="152" spans="1:8" ht="24.95" customHeight="1">
      <c r="A152" s="82">
        <v>149</v>
      </c>
      <c r="B152" s="331"/>
      <c r="C152" s="86">
        <v>12</v>
      </c>
      <c r="D152" s="86"/>
      <c r="E152" s="87"/>
      <c r="F152" s="87" t="s">
        <v>2198</v>
      </c>
      <c r="G152" s="87">
        <v>2134.44</v>
      </c>
      <c r="H152" s="87">
        <f t="shared" si="3"/>
        <v>1958.2018348623853</v>
      </c>
    </row>
    <row r="153" spans="1:8" ht="24.95" customHeight="1">
      <c r="A153" s="82">
        <v>150</v>
      </c>
      <c r="B153" s="331" t="s">
        <v>2285</v>
      </c>
      <c r="C153" s="86">
        <v>5</v>
      </c>
      <c r="D153" s="86"/>
      <c r="E153" s="87"/>
      <c r="F153" s="87" t="s">
        <v>2198</v>
      </c>
      <c r="G153" s="87">
        <v>47.958150000000003</v>
      </c>
      <c r="H153" s="87">
        <f t="shared" si="3"/>
        <v>43.998302752293576</v>
      </c>
    </row>
    <row r="154" spans="1:8" ht="24.95" customHeight="1">
      <c r="A154" s="82">
        <v>151</v>
      </c>
      <c r="B154" s="334"/>
      <c r="C154" s="86">
        <v>6</v>
      </c>
      <c r="D154" s="86"/>
      <c r="E154" s="87"/>
      <c r="F154" s="87" t="s">
        <v>2198</v>
      </c>
      <c r="G154" s="87">
        <v>124.506736</v>
      </c>
      <c r="H154" s="87">
        <f t="shared" si="3"/>
        <v>114.22636330275229</v>
      </c>
    </row>
    <row r="155" spans="1:8" ht="24.95" customHeight="1">
      <c r="A155" s="82">
        <v>152</v>
      </c>
      <c r="B155" s="334"/>
      <c r="C155" s="86">
        <v>7</v>
      </c>
      <c r="D155" s="86"/>
      <c r="E155" s="87"/>
      <c r="F155" s="87" t="s">
        <v>2198</v>
      </c>
      <c r="G155" s="87">
        <v>193.677145</v>
      </c>
      <c r="H155" s="87">
        <f t="shared" si="3"/>
        <v>177.68545412844034</v>
      </c>
    </row>
    <row r="156" spans="1:8" ht="24.95" customHeight="1">
      <c r="A156" s="82">
        <v>153</v>
      </c>
      <c r="B156" s="334"/>
      <c r="C156" s="86">
        <v>8</v>
      </c>
      <c r="D156" s="86"/>
      <c r="E156" s="87"/>
      <c r="F156" s="87" t="s">
        <v>2198</v>
      </c>
      <c r="G156" s="87">
        <v>310.80570399999999</v>
      </c>
      <c r="H156" s="87">
        <f t="shared" si="3"/>
        <v>285.142847706422</v>
      </c>
    </row>
    <row r="157" spans="1:8" ht="24.95" customHeight="1">
      <c r="A157" s="82">
        <v>154</v>
      </c>
      <c r="B157" s="334"/>
      <c r="C157" s="86">
        <v>9</v>
      </c>
      <c r="D157" s="86"/>
      <c r="E157" s="87"/>
      <c r="F157" s="87" t="s">
        <v>2198</v>
      </c>
      <c r="G157" s="87">
        <v>379.976113</v>
      </c>
      <c r="H157" s="87">
        <f t="shared" si="3"/>
        <v>348.60193853211007</v>
      </c>
    </row>
    <row r="158" spans="1:8" ht="24.95" customHeight="1">
      <c r="A158" s="82">
        <v>155</v>
      </c>
      <c r="B158" s="334"/>
      <c r="C158" s="86">
        <v>10</v>
      </c>
      <c r="D158" s="86"/>
      <c r="E158" s="87"/>
      <c r="F158" s="87" t="s">
        <v>2198</v>
      </c>
      <c r="G158" s="87">
        <v>462.98060400000003</v>
      </c>
      <c r="H158" s="87">
        <f t="shared" si="3"/>
        <v>424.75284770642202</v>
      </c>
    </row>
    <row r="159" spans="1:8" ht="24.95" customHeight="1">
      <c r="A159" s="82">
        <v>156</v>
      </c>
      <c r="B159" s="334"/>
      <c r="C159" s="86">
        <v>11</v>
      </c>
      <c r="D159" s="86"/>
      <c r="E159" s="87"/>
      <c r="F159" s="87" t="s">
        <v>2198</v>
      </c>
      <c r="G159" s="87">
        <v>587.48734000000002</v>
      </c>
      <c r="H159" s="87">
        <f t="shared" si="3"/>
        <v>538.97921100917426</v>
      </c>
    </row>
    <row r="160" spans="1:8" ht="24.95" customHeight="1">
      <c r="A160" s="82">
        <v>157</v>
      </c>
      <c r="B160" s="334"/>
      <c r="C160" s="86">
        <v>12</v>
      </c>
      <c r="D160" s="86"/>
      <c r="E160" s="87"/>
      <c r="F160" s="87" t="s">
        <v>2198</v>
      </c>
      <c r="G160" s="87">
        <v>742.42905699999994</v>
      </c>
      <c r="H160" s="87">
        <f t="shared" si="3"/>
        <v>681.12757522935772</v>
      </c>
    </row>
    <row r="161" spans="1:8" ht="24.95" customHeight="1">
      <c r="A161" s="82">
        <v>158</v>
      </c>
      <c r="B161" s="334"/>
      <c r="C161" s="86">
        <v>13</v>
      </c>
      <c r="D161" s="86"/>
      <c r="E161" s="87"/>
      <c r="F161" s="87" t="s">
        <v>2198</v>
      </c>
      <c r="G161" s="87">
        <v>1037.556135</v>
      </c>
      <c r="H161" s="87">
        <f t="shared" si="3"/>
        <v>951.88636238532104</v>
      </c>
    </row>
    <row r="162" spans="1:8" ht="24.95" customHeight="1">
      <c r="A162" s="82">
        <v>159</v>
      </c>
      <c r="B162" s="334"/>
      <c r="C162" s="86">
        <v>14</v>
      </c>
      <c r="D162" s="86"/>
      <c r="E162" s="87"/>
      <c r="F162" s="87" t="s">
        <v>2198</v>
      </c>
      <c r="G162" s="87">
        <v>1623.1989309999999</v>
      </c>
      <c r="H162" s="87">
        <f t="shared" si="3"/>
        <v>1489.1733311926603</v>
      </c>
    </row>
    <row r="163" spans="1:8" ht="24.95" customHeight="1">
      <c r="A163" s="82">
        <v>160</v>
      </c>
      <c r="B163" s="334"/>
      <c r="C163" s="86">
        <v>15</v>
      </c>
      <c r="D163" s="86"/>
      <c r="E163" s="87"/>
      <c r="F163" s="87" t="s">
        <v>2198</v>
      </c>
      <c r="G163" s="87">
        <v>1798.4306340000001</v>
      </c>
      <c r="H163" s="87">
        <f t="shared" si="3"/>
        <v>1649.9363614678898</v>
      </c>
    </row>
    <row r="164" spans="1:8" ht="24.95" customHeight="1">
      <c r="A164" s="82">
        <v>161</v>
      </c>
      <c r="B164" s="334"/>
      <c r="C164" s="86">
        <v>16</v>
      </c>
      <c r="D164" s="86"/>
      <c r="E164" s="87"/>
      <c r="F164" s="87" t="s">
        <v>2198</v>
      </c>
      <c r="G164" s="87">
        <v>1936.771452</v>
      </c>
      <c r="H164" s="87">
        <f t="shared" si="3"/>
        <v>1776.8545431192658</v>
      </c>
    </row>
    <row r="165" spans="1:8" ht="24.95" customHeight="1">
      <c r="A165" s="82">
        <v>162</v>
      </c>
      <c r="B165" s="334"/>
      <c r="C165" s="86">
        <v>17</v>
      </c>
      <c r="D165" s="86"/>
      <c r="E165" s="87"/>
      <c r="F165" s="87" t="s">
        <v>2198</v>
      </c>
      <c r="G165" s="87">
        <v>2139.6713180000002</v>
      </c>
      <c r="H165" s="87">
        <f t="shared" si="3"/>
        <v>1963.001209174312</v>
      </c>
    </row>
    <row r="166" spans="1:8" ht="24.95" customHeight="1">
      <c r="A166" s="82">
        <v>163</v>
      </c>
      <c r="B166" s="332"/>
      <c r="C166" s="86">
        <v>18</v>
      </c>
      <c r="D166" s="86"/>
      <c r="E166" s="87"/>
      <c r="F166" s="87" t="s">
        <v>2198</v>
      </c>
      <c r="G166" s="87">
        <v>2628.4755420000001</v>
      </c>
      <c r="H166" s="87">
        <f t="shared" si="3"/>
        <v>2411.4454513761466</v>
      </c>
    </row>
    <row r="167" spans="1:8" ht="24.95" customHeight="1">
      <c r="A167" s="82">
        <v>164</v>
      </c>
      <c r="B167" s="330" t="s">
        <v>2286</v>
      </c>
      <c r="C167" s="86" t="s">
        <v>2263</v>
      </c>
      <c r="D167" s="86"/>
      <c r="E167" s="87"/>
      <c r="F167" s="87" t="s">
        <v>2198</v>
      </c>
      <c r="G167" s="87">
        <v>16.600898000000001</v>
      </c>
      <c r="H167" s="87">
        <f t="shared" si="3"/>
        <v>15.230181651376146</v>
      </c>
    </row>
    <row r="168" spans="1:8" ht="24.95" customHeight="1">
      <c r="A168" s="82">
        <v>165</v>
      </c>
      <c r="B168" s="330"/>
      <c r="C168" s="86" t="s">
        <v>2233</v>
      </c>
      <c r="D168" s="86"/>
      <c r="E168" s="87"/>
      <c r="F168" s="87" t="s">
        <v>2198</v>
      </c>
      <c r="G168" s="87">
        <v>30.434979999999999</v>
      </c>
      <c r="H168" s="87">
        <f t="shared" si="3"/>
        <v>27.921999999999997</v>
      </c>
    </row>
    <row r="169" spans="1:8" ht="24.95" customHeight="1">
      <c r="A169" s="82">
        <v>166</v>
      </c>
      <c r="B169" s="330"/>
      <c r="C169" s="86" t="s">
        <v>2236</v>
      </c>
      <c r="D169" s="86"/>
      <c r="E169" s="87"/>
      <c r="F169" s="87" t="s">
        <v>2198</v>
      </c>
      <c r="G169" s="87">
        <v>69.170409000000006</v>
      </c>
      <c r="H169" s="87">
        <f t="shared" si="3"/>
        <v>63.459090825688072</v>
      </c>
    </row>
    <row r="170" spans="1:8" ht="24.95" customHeight="1">
      <c r="A170" s="82">
        <v>167</v>
      </c>
      <c r="B170" s="330"/>
      <c r="C170" s="86" t="s">
        <v>2238</v>
      </c>
      <c r="D170" s="86"/>
      <c r="E170" s="87"/>
      <c r="F170" s="87" t="s">
        <v>2198</v>
      </c>
      <c r="G170" s="87">
        <v>83.004491000000002</v>
      </c>
      <c r="H170" s="87">
        <f t="shared" si="3"/>
        <v>76.15090917431192</v>
      </c>
    </row>
    <row r="171" spans="1:8" ht="24.95" customHeight="1">
      <c r="A171" s="82">
        <v>168</v>
      </c>
      <c r="B171" s="330"/>
      <c r="C171" s="86" t="s">
        <v>2264</v>
      </c>
      <c r="D171" s="86"/>
      <c r="E171" s="87"/>
      <c r="F171" s="87" t="s">
        <v>2198</v>
      </c>
      <c r="G171" s="87">
        <v>166.008982</v>
      </c>
      <c r="H171" s="87">
        <f t="shared" si="3"/>
        <v>152.30181834862384</v>
      </c>
    </row>
    <row r="172" spans="1:8" ht="24.95" customHeight="1">
      <c r="A172" s="82">
        <v>169</v>
      </c>
      <c r="B172" s="330"/>
      <c r="C172" s="86" t="s">
        <v>2265</v>
      </c>
      <c r="D172" s="86"/>
      <c r="E172" s="87"/>
      <c r="F172" s="87" t="s">
        <v>2198</v>
      </c>
      <c r="G172" s="87">
        <v>193.677145</v>
      </c>
      <c r="H172" s="87">
        <f t="shared" si="3"/>
        <v>177.68545412844034</v>
      </c>
    </row>
    <row r="173" spans="1:8" ht="24.95" customHeight="1">
      <c r="A173" s="82">
        <v>170</v>
      </c>
      <c r="B173" s="330"/>
      <c r="C173" s="86" t="s">
        <v>2244</v>
      </c>
      <c r="D173" s="86"/>
      <c r="E173" s="87"/>
      <c r="F173" s="87" t="s">
        <v>2198</v>
      </c>
      <c r="G173" s="87">
        <v>290.51571799999999</v>
      </c>
      <c r="H173" s="87">
        <f t="shared" si="3"/>
        <v>266.52818165137614</v>
      </c>
    </row>
    <row r="174" spans="1:8" ht="24.95" customHeight="1">
      <c r="A174" s="82">
        <v>171</v>
      </c>
      <c r="B174" s="330"/>
      <c r="C174" s="86" t="s">
        <v>2246</v>
      </c>
      <c r="D174" s="86"/>
      <c r="E174" s="87"/>
      <c r="F174" s="87" t="s">
        <v>2198</v>
      </c>
      <c r="G174" s="87">
        <v>415.02245399999998</v>
      </c>
      <c r="H174" s="87">
        <f t="shared" si="3"/>
        <v>380.75454495412839</v>
      </c>
    </row>
    <row r="175" spans="1:8" ht="24.95" customHeight="1">
      <c r="A175" s="82">
        <v>172</v>
      </c>
      <c r="B175" s="330"/>
      <c r="C175" s="86" t="s">
        <v>2254</v>
      </c>
      <c r="D175" s="86"/>
      <c r="E175" s="87"/>
      <c r="F175" s="87" t="s">
        <v>2198</v>
      </c>
      <c r="G175" s="87">
        <v>622.533681</v>
      </c>
      <c r="H175" s="87">
        <f t="shared" si="3"/>
        <v>571.13181743119264</v>
      </c>
    </row>
    <row r="176" spans="1:8" ht="24.95" customHeight="1">
      <c r="A176" s="82">
        <v>173</v>
      </c>
      <c r="B176" s="330"/>
      <c r="C176" s="86" t="s">
        <v>2255</v>
      </c>
      <c r="D176" s="86"/>
      <c r="E176" s="87"/>
      <c r="F176" s="87" t="s">
        <v>2198</v>
      </c>
      <c r="G176" s="87">
        <v>899.21531700000003</v>
      </c>
      <c r="H176" s="87">
        <f t="shared" si="3"/>
        <v>824.96818073394491</v>
      </c>
    </row>
    <row r="177" spans="1:8" ht="24.95" customHeight="1">
      <c r="A177" s="82">
        <v>174</v>
      </c>
      <c r="B177" s="330"/>
      <c r="C177" s="86" t="s">
        <v>2287</v>
      </c>
      <c r="D177" s="86"/>
      <c r="E177" s="87"/>
      <c r="F177" s="87" t="s">
        <v>2198</v>
      </c>
      <c r="G177" s="87">
        <v>1521.748998</v>
      </c>
      <c r="H177" s="87">
        <f t="shared" ref="H177:H182" si="4">G177/1.09</f>
        <v>1396.0999981651375</v>
      </c>
    </row>
    <row r="178" spans="1:8" ht="24.95" customHeight="1">
      <c r="A178" s="82">
        <v>175</v>
      </c>
      <c r="B178" s="330" t="s">
        <v>2288</v>
      </c>
      <c r="C178" s="86">
        <v>3</v>
      </c>
      <c r="D178" s="86"/>
      <c r="E178" s="87"/>
      <c r="F178" s="87" t="s">
        <v>2198</v>
      </c>
      <c r="G178" s="87">
        <v>8.3004490000000004</v>
      </c>
      <c r="H178" s="87">
        <f t="shared" si="4"/>
        <v>7.6150908256880729</v>
      </c>
    </row>
    <row r="179" spans="1:8" ht="24.95" customHeight="1">
      <c r="A179" s="82">
        <v>176</v>
      </c>
      <c r="B179" s="330"/>
      <c r="C179" s="86">
        <v>4</v>
      </c>
      <c r="D179" s="86"/>
      <c r="E179" s="87"/>
      <c r="F179" s="87" t="s">
        <v>2198</v>
      </c>
      <c r="G179" s="87">
        <v>13.834082</v>
      </c>
      <c r="H179" s="87">
        <f t="shared" si="4"/>
        <v>12.691818348623853</v>
      </c>
    </row>
    <row r="180" spans="1:8" ht="24.95" customHeight="1">
      <c r="A180" s="82">
        <v>177</v>
      </c>
      <c r="B180" s="330"/>
      <c r="C180" s="86">
        <v>5</v>
      </c>
      <c r="D180" s="86"/>
      <c r="E180" s="87"/>
      <c r="F180" s="87" t="s">
        <v>2198</v>
      </c>
      <c r="G180" s="87">
        <v>34.124068000000001</v>
      </c>
      <c r="H180" s="87">
        <f t="shared" si="4"/>
        <v>31.306484403669725</v>
      </c>
    </row>
    <row r="181" spans="1:8" ht="24.95" customHeight="1">
      <c r="A181" s="82">
        <v>178</v>
      </c>
      <c r="B181" s="330"/>
      <c r="C181" s="86">
        <v>6</v>
      </c>
      <c r="D181" s="86"/>
      <c r="E181" s="87"/>
      <c r="F181" s="87" t="s">
        <v>2198</v>
      </c>
      <c r="G181" s="87">
        <v>55.336326999999997</v>
      </c>
      <c r="H181" s="87">
        <f t="shared" si="4"/>
        <v>50.767272477064211</v>
      </c>
    </row>
    <row r="182" spans="1:8" ht="24.95" customHeight="1">
      <c r="A182" s="82">
        <v>179</v>
      </c>
      <c r="B182" s="330"/>
      <c r="C182" s="86">
        <v>7</v>
      </c>
      <c r="D182" s="86"/>
      <c r="E182" s="87"/>
      <c r="F182" s="87" t="s">
        <v>2198</v>
      </c>
      <c r="G182" s="87">
        <v>87.615851000000006</v>
      </c>
      <c r="H182" s="87">
        <f t="shared" si="4"/>
        <v>80.38151467889908</v>
      </c>
    </row>
    <row r="183" spans="1:8" ht="24.95" customHeight="1">
      <c r="A183" s="82">
        <v>180</v>
      </c>
      <c r="B183" s="330"/>
      <c r="C183" s="86">
        <v>8</v>
      </c>
      <c r="D183" s="86"/>
      <c r="E183" s="87"/>
      <c r="F183" s="87" t="s">
        <v>2198</v>
      </c>
      <c r="G183" s="87">
        <v>138.34081800000001</v>
      </c>
      <c r="H183" s="87">
        <f t="shared" ref="H183:H259" si="5">G183/1.09</f>
        <v>126.91818165137614</v>
      </c>
    </row>
    <row r="184" spans="1:8" ht="24.95" customHeight="1">
      <c r="A184" s="82">
        <v>181</v>
      </c>
      <c r="B184" s="330"/>
      <c r="C184" s="86">
        <v>9</v>
      </c>
      <c r="D184" s="86"/>
      <c r="E184" s="87"/>
      <c r="F184" s="87" t="s">
        <v>2198</v>
      </c>
      <c r="G184" s="87">
        <v>193.677145</v>
      </c>
      <c r="H184" s="87">
        <f t="shared" ref="H184:H192" si="6">G184/1.09</f>
        <v>177.68545412844034</v>
      </c>
    </row>
    <row r="185" spans="1:8" ht="24.95" customHeight="1">
      <c r="A185" s="82">
        <v>182</v>
      </c>
      <c r="B185" s="330"/>
      <c r="C185" s="86">
        <v>10</v>
      </c>
      <c r="D185" s="86"/>
      <c r="E185" s="87"/>
      <c r="F185" s="87" t="s">
        <v>2198</v>
      </c>
      <c r="G185" s="87">
        <v>227.80121399999999</v>
      </c>
      <c r="H185" s="87">
        <f t="shared" si="6"/>
        <v>208.99193944954126</v>
      </c>
    </row>
    <row r="186" spans="1:8" ht="24.95" customHeight="1">
      <c r="A186" s="82">
        <v>183</v>
      </c>
      <c r="B186" s="330"/>
      <c r="C186" s="86">
        <v>11</v>
      </c>
      <c r="D186" s="86"/>
      <c r="E186" s="87"/>
      <c r="F186" s="87" t="s">
        <v>2198</v>
      </c>
      <c r="G186" s="87">
        <v>262.847554</v>
      </c>
      <c r="H186" s="87">
        <f t="shared" si="6"/>
        <v>241.14454495412843</v>
      </c>
    </row>
    <row r="187" spans="1:8" ht="24.95" customHeight="1">
      <c r="A187" s="82">
        <v>184</v>
      </c>
      <c r="B187" s="330"/>
      <c r="C187" s="86">
        <v>12</v>
      </c>
      <c r="D187" s="86"/>
      <c r="E187" s="87"/>
      <c r="F187" s="87" t="s">
        <v>2198</v>
      </c>
      <c r="G187" s="87">
        <v>310.80570399999999</v>
      </c>
      <c r="H187" s="87">
        <f t="shared" si="6"/>
        <v>285.142847706422</v>
      </c>
    </row>
    <row r="188" spans="1:8" ht="24.95" customHeight="1">
      <c r="A188" s="82">
        <v>185</v>
      </c>
      <c r="B188" s="330"/>
      <c r="C188" s="86">
        <v>13</v>
      </c>
      <c r="D188" s="86"/>
      <c r="E188" s="87"/>
      <c r="F188" s="87" t="s">
        <v>2198</v>
      </c>
      <c r="G188" s="87">
        <v>379.976113</v>
      </c>
      <c r="H188" s="87">
        <f t="shared" si="6"/>
        <v>348.60193853211007</v>
      </c>
    </row>
    <row r="189" spans="1:8" ht="24.95" customHeight="1">
      <c r="A189" s="82">
        <v>186</v>
      </c>
      <c r="B189" s="330"/>
      <c r="C189" s="86">
        <v>14</v>
      </c>
      <c r="D189" s="86"/>
      <c r="E189" s="87"/>
      <c r="F189" s="87" t="s">
        <v>2198</v>
      </c>
      <c r="G189" s="87">
        <v>516.47238700000003</v>
      </c>
      <c r="H189" s="87">
        <f t="shared" si="6"/>
        <v>473.82787798165134</v>
      </c>
    </row>
    <row r="190" spans="1:8" ht="24.95" customHeight="1">
      <c r="A190" s="82">
        <v>187</v>
      </c>
      <c r="B190" s="330"/>
      <c r="C190" s="86">
        <v>15</v>
      </c>
      <c r="D190" s="86"/>
      <c r="E190" s="87"/>
      <c r="F190" s="87" t="s">
        <v>2198</v>
      </c>
      <c r="G190" s="87">
        <v>691.70408999999995</v>
      </c>
      <c r="H190" s="87">
        <f t="shared" si="6"/>
        <v>634.59090825688065</v>
      </c>
    </row>
    <row r="191" spans="1:8" ht="24.95" customHeight="1">
      <c r="A191" s="82">
        <v>188</v>
      </c>
      <c r="B191" s="330"/>
      <c r="C191" s="86">
        <v>16</v>
      </c>
      <c r="D191" s="86"/>
      <c r="E191" s="87"/>
      <c r="F191" s="87" t="s">
        <v>2198</v>
      </c>
      <c r="G191" s="87">
        <v>830.04490799999996</v>
      </c>
      <c r="H191" s="87">
        <f t="shared" si="6"/>
        <v>761.50908990825678</v>
      </c>
    </row>
    <row r="192" spans="1:8" ht="24.95" customHeight="1">
      <c r="A192" s="82">
        <v>189</v>
      </c>
      <c r="B192" s="330"/>
      <c r="C192" s="86">
        <v>17</v>
      </c>
      <c r="D192" s="86"/>
      <c r="E192" s="87"/>
      <c r="F192" s="87" t="s">
        <v>2198</v>
      </c>
      <c r="G192" s="87">
        <v>968.38572599999998</v>
      </c>
      <c r="H192" s="87">
        <f t="shared" si="6"/>
        <v>888.42727155963291</v>
      </c>
    </row>
    <row r="193" spans="1:8" ht="24.95" customHeight="1">
      <c r="A193" s="82">
        <v>190</v>
      </c>
      <c r="B193" s="331" t="s">
        <v>2289</v>
      </c>
      <c r="C193" s="86" t="s">
        <v>2263</v>
      </c>
      <c r="D193" s="86" t="s">
        <v>2290</v>
      </c>
      <c r="E193" s="87"/>
      <c r="F193" s="87" t="s">
        <v>2198</v>
      </c>
      <c r="G193" s="87">
        <v>20.751123</v>
      </c>
      <c r="H193" s="87">
        <f t="shared" si="5"/>
        <v>19.037727522935779</v>
      </c>
    </row>
    <row r="194" spans="1:8" ht="24.95" customHeight="1">
      <c r="A194" s="82">
        <v>191</v>
      </c>
      <c r="B194" s="334"/>
      <c r="C194" s="86" t="s">
        <v>2233</v>
      </c>
      <c r="D194" s="86" t="s">
        <v>2219</v>
      </c>
      <c r="E194" s="87"/>
      <c r="F194" s="87" t="s">
        <v>2198</v>
      </c>
      <c r="G194" s="87">
        <v>34.585203999999997</v>
      </c>
      <c r="H194" s="87">
        <f t="shared" si="5"/>
        <v>31.729544954128436</v>
      </c>
    </row>
    <row r="195" spans="1:8" ht="24.95" customHeight="1">
      <c r="A195" s="82">
        <v>192</v>
      </c>
      <c r="B195" s="334"/>
      <c r="C195" s="86" t="s">
        <v>2291</v>
      </c>
      <c r="D195" s="86" t="s">
        <v>2199</v>
      </c>
      <c r="E195" s="87"/>
      <c r="F195" s="87" t="s">
        <v>2198</v>
      </c>
      <c r="G195" s="87">
        <v>55.336326999999997</v>
      </c>
      <c r="H195" s="87">
        <f t="shared" si="5"/>
        <v>50.767272477064211</v>
      </c>
    </row>
    <row r="196" spans="1:8" ht="24.95" customHeight="1">
      <c r="A196" s="82">
        <v>193</v>
      </c>
      <c r="B196" s="334"/>
      <c r="C196" s="86" t="s">
        <v>2264</v>
      </c>
      <c r="D196" s="86"/>
      <c r="E196" s="87"/>
      <c r="F196" s="87" t="s">
        <v>2198</v>
      </c>
      <c r="G196" s="87">
        <v>69.170409000000006</v>
      </c>
      <c r="H196" s="87">
        <f t="shared" si="5"/>
        <v>63.459090825688072</v>
      </c>
    </row>
    <row r="197" spans="1:8" ht="24.95" customHeight="1">
      <c r="A197" s="82">
        <v>194</v>
      </c>
      <c r="B197" s="334"/>
      <c r="C197" s="86" t="s">
        <v>2265</v>
      </c>
      <c r="D197" s="86"/>
      <c r="E197" s="87"/>
      <c r="F197" s="87" t="s">
        <v>2198</v>
      </c>
      <c r="G197" s="87">
        <v>138.34081800000001</v>
      </c>
      <c r="H197" s="87">
        <f t="shared" si="5"/>
        <v>126.91818165137614</v>
      </c>
    </row>
    <row r="198" spans="1:8" ht="24.95" customHeight="1">
      <c r="A198" s="82">
        <v>195</v>
      </c>
      <c r="B198" s="334"/>
      <c r="C198" s="86" t="s">
        <v>2244</v>
      </c>
      <c r="D198" s="86"/>
      <c r="E198" s="87"/>
      <c r="F198" s="87" t="s">
        <v>2198</v>
      </c>
      <c r="G198" s="87">
        <v>207.51122699999999</v>
      </c>
      <c r="H198" s="87">
        <f t="shared" si="5"/>
        <v>190.3772724770642</v>
      </c>
    </row>
    <row r="199" spans="1:8" ht="24.95" customHeight="1">
      <c r="A199" s="82">
        <v>196</v>
      </c>
      <c r="B199" s="334"/>
      <c r="C199" s="86" t="s">
        <v>2246</v>
      </c>
      <c r="D199" s="86"/>
      <c r="E199" s="87"/>
      <c r="F199" s="87" t="s">
        <v>2198</v>
      </c>
      <c r="G199" s="87">
        <v>276.68163600000003</v>
      </c>
      <c r="H199" s="87">
        <f t="shared" si="5"/>
        <v>253.83636330275229</v>
      </c>
    </row>
    <row r="200" spans="1:8" ht="24.95" customHeight="1">
      <c r="A200" s="82">
        <v>197</v>
      </c>
      <c r="B200" s="334"/>
      <c r="C200" s="86" t="s">
        <v>2248</v>
      </c>
      <c r="D200" s="86"/>
      <c r="E200" s="87"/>
      <c r="F200" s="87" t="s">
        <v>2198</v>
      </c>
      <c r="G200" s="87">
        <v>345.85204499999998</v>
      </c>
      <c r="H200" s="87">
        <f t="shared" si="5"/>
        <v>317.29545412844033</v>
      </c>
    </row>
    <row r="201" spans="1:8" ht="24.95" customHeight="1">
      <c r="A201" s="82">
        <v>198</v>
      </c>
      <c r="B201" s="334"/>
      <c r="C201" s="86" t="s">
        <v>2281</v>
      </c>
      <c r="D201" s="86"/>
      <c r="E201" s="87"/>
      <c r="F201" s="87" t="s">
        <v>2198</v>
      </c>
      <c r="G201" s="87">
        <v>415.02245399999998</v>
      </c>
      <c r="H201" s="87">
        <f t="shared" si="5"/>
        <v>380.75454495412839</v>
      </c>
    </row>
    <row r="202" spans="1:8" ht="24.95" customHeight="1">
      <c r="A202" s="82">
        <v>199</v>
      </c>
      <c r="B202" s="334"/>
      <c r="C202" s="86" t="s">
        <v>2282</v>
      </c>
      <c r="D202" s="86"/>
      <c r="E202" s="87"/>
      <c r="F202" s="87" t="s">
        <v>2198</v>
      </c>
      <c r="G202" s="87">
        <v>484.19286299999999</v>
      </c>
      <c r="H202" s="87">
        <f t="shared" si="5"/>
        <v>444.21363577981646</v>
      </c>
    </row>
    <row r="203" spans="1:8" ht="24.95" customHeight="1">
      <c r="A203" s="82">
        <v>200</v>
      </c>
      <c r="B203" s="334"/>
      <c r="C203" s="86" t="s">
        <v>2283</v>
      </c>
      <c r="D203" s="86"/>
      <c r="E203" s="87"/>
      <c r="F203" s="87" t="s">
        <v>2198</v>
      </c>
      <c r="G203" s="87">
        <v>553.36327200000005</v>
      </c>
      <c r="H203" s="87">
        <f t="shared" si="5"/>
        <v>507.67272660550458</v>
      </c>
    </row>
    <row r="204" spans="1:8" ht="24.95" customHeight="1">
      <c r="A204" s="82">
        <v>201</v>
      </c>
      <c r="B204" s="334"/>
      <c r="C204" s="86">
        <v>15</v>
      </c>
      <c r="D204" s="86"/>
      <c r="E204" s="87"/>
      <c r="F204" s="87" t="s">
        <v>2198</v>
      </c>
      <c r="G204" s="87">
        <v>622.533681</v>
      </c>
      <c r="H204" s="87">
        <f t="shared" si="5"/>
        <v>571.13181743119264</v>
      </c>
    </row>
    <row r="205" spans="1:8" ht="24.95" customHeight="1">
      <c r="A205" s="82">
        <v>202</v>
      </c>
      <c r="B205" s="334"/>
      <c r="C205" s="86">
        <v>16</v>
      </c>
      <c r="D205" s="86"/>
      <c r="E205" s="87"/>
      <c r="F205" s="87" t="s">
        <v>2198</v>
      </c>
      <c r="G205" s="87">
        <v>691.70408999999995</v>
      </c>
      <c r="H205" s="87">
        <f t="shared" si="5"/>
        <v>634.59090825688065</v>
      </c>
    </row>
    <row r="206" spans="1:8" ht="24.95" customHeight="1">
      <c r="A206" s="82">
        <v>204</v>
      </c>
      <c r="B206" s="334"/>
      <c r="C206" s="86">
        <v>17</v>
      </c>
      <c r="D206" s="86"/>
      <c r="E206" s="87"/>
      <c r="F206" s="87" t="s">
        <v>2198</v>
      </c>
      <c r="G206" s="87">
        <v>830.04490799999996</v>
      </c>
      <c r="H206" s="87">
        <f t="shared" si="5"/>
        <v>761.50908990825678</v>
      </c>
    </row>
    <row r="207" spans="1:8" ht="24.95" customHeight="1">
      <c r="A207" s="82">
        <v>205</v>
      </c>
      <c r="B207" s="334"/>
      <c r="C207" s="86">
        <v>18</v>
      </c>
      <c r="D207" s="86"/>
      <c r="E207" s="87"/>
      <c r="F207" s="87" t="s">
        <v>2198</v>
      </c>
      <c r="G207" s="87">
        <v>1037.556135</v>
      </c>
      <c r="H207" s="87">
        <f t="shared" si="5"/>
        <v>951.88636238532104</v>
      </c>
    </row>
    <row r="208" spans="1:8" ht="24.95" customHeight="1">
      <c r="A208" s="82">
        <v>206</v>
      </c>
      <c r="B208" s="334"/>
      <c r="C208" s="88">
        <v>19</v>
      </c>
      <c r="D208" s="86"/>
      <c r="E208" s="87"/>
      <c r="F208" s="87" t="s">
        <v>2198</v>
      </c>
      <c r="G208" s="87">
        <v>1245.067362</v>
      </c>
      <c r="H208" s="87">
        <f t="shared" si="5"/>
        <v>1142.2636348623853</v>
      </c>
    </row>
    <row r="209" spans="1:8" ht="24.95" customHeight="1">
      <c r="A209" s="82">
        <v>207</v>
      </c>
      <c r="B209" s="334"/>
      <c r="C209" s="86">
        <v>20</v>
      </c>
      <c r="D209" s="86"/>
      <c r="E209" s="87"/>
      <c r="F209" s="87" t="s">
        <v>2198</v>
      </c>
      <c r="G209" s="87">
        <v>1346.5172950000001</v>
      </c>
      <c r="H209" s="87">
        <f t="shared" si="5"/>
        <v>1235.3369678899082</v>
      </c>
    </row>
    <row r="210" spans="1:8" ht="24.95" customHeight="1">
      <c r="A210" s="82">
        <v>208</v>
      </c>
      <c r="B210" s="330" t="s">
        <v>2292</v>
      </c>
      <c r="C210" s="86" t="s">
        <v>2263</v>
      </c>
      <c r="D210" s="86"/>
      <c r="E210" s="87"/>
      <c r="F210" s="87" t="s">
        <v>2198</v>
      </c>
      <c r="G210" s="87">
        <v>21.212259</v>
      </c>
      <c r="H210" s="87">
        <f t="shared" si="5"/>
        <v>19.460788073394493</v>
      </c>
    </row>
    <row r="211" spans="1:8" ht="24.95" customHeight="1">
      <c r="A211" s="82">
        <v>209</v>
      </c>
      <c r="B211" s="330"/>
      <c r="C211" s="86" t="s">
        <v>2233</v>
      </c>
      <c r="D211" s="86"/>
      <c r="E211" s="87"/>
      <c r="F211" s="87" t="s">
        <v>2198</v>
      </c>
      <c r="G211" s="87">
        <v>51.647238999999999</v>
      </c>
      <c r="H211" s="87">
        <f t="shared" si="5"/>
        <v>47.382788073394494</v>
      </c>
    </row>
    <row r="212" spans="1:8" ht="24.95" customHeight="1">
      <c r="A212" s="82">
        <v>210</v>
      </c>
      <c r="B212" s="330"/>
      <c r="C212" s="86" t="s">
        <v>2236</v>
      </c>
      <c r="D212" s="86"/>
      <c r="E212" s="87"/>
      <c r="F212" s="87" t="s">
        <v>2198</v>
      </c>
      <c r="G212" s="87">
        <v>103.294477</v>
      </c>
      <c r="H212" s="87">
        <f t="shared" si="5"/>
        <v>94.765575229357793</v>
      </c>
    </row>
    <row r="213" spans="1:8" ht="24.95" customHeight="1">
      <c r="A213" s="82">
        <v>211</v>
      </c>
      <c r="B213" s="330"/>
      <c r="C213" s="86" t="s">
        <v>2238</v>
      </c>
      <c r="D213" s="86"/>
      <c r="E213" s="87"/>
      <c r="F213" s="87" t="s">
        <v>2198</v>
      </c>
      <c r="G213" s="87">
        <v>198.28850600000001</v>
      </c>
      <c r="H213" s="87">
        <f t="shared" si="5"/>
        <v>181.91606055045872</v>
      </c>
    </row>
    <row r="214" spans="1:8" ht="24.95" customHeight="1">
      <c r="A214" s="82">
        <v>212</v>
      </c>
      <c r="B214" s="330"/>
      <c r="C214" s="86">
        <v>6</v>
      </c>
      <c r="D214" s="86"/>
      <c r="E214" s="87"/>
      <c r="F214" s="87" t="s">
        <v>2198</v>
      </c>
      <c r="G214" s="87">
        <v>310.80570399999999</v>
      </c>
      <c r="H214" s="87">
        <f t="shared" si="5"/>
        <v>285.142847706422</v>
      </c>
    </row>
    <row r="215" spans="1:8" ht="24.95" customHeight="1">
      <c r="A215" s="82">
        <v>213</v>
      </c>
      <c r="B215" s="330"/>
      <c r="C215" s="86">
        <v>7</v>
      </c>
      <c r="D215" s="86"/>
      <c r="E215" s="87"/>
      <c r="F215" s="87" t="s">
        <v>2198</v>
      </c>
      <c r="G215" s="87">
        <v>401.18837200000002</v>
      </c>
      <c r="H215" s="87">
        <f t="shared" si="5"/>
        <v>368.06272660550457</v>
      </c>
    </row>
    <row r="216" spans="1:8" ht="24.95" customHeight="1">
      <c r="A216" s="82">
        <v>215</v>
      </c>
      <c r="B216" s="330"/>
      <c r="C216" s="86">
        <v>8</v>
      </c>
      <c r="D216" s="86"/>
      <c r="E216" s="87"/>
      <c r="F216" s="87" t="s">
        <v>2198</v>
      </c>
      <c r="G216" s="87">
        <v>553.36327200000005</v>
      </c>
      <c r="H216" s="87">
        <f t="shared" si="5"/>
        <v>507.67272660550458</v>
      </c>
    </row>
    <row r="217" spans="1:8" ht="24.95" customHeight="1">
      <c r="A217" s="82">
        <v>216</v>
      </c>
      <c r="B217" s="330"/>
      <c r="C217" s="86">
        <v>9</v>
      </c>
      <c r="D217" s="86"/>
      <c r="E217" s="87"/>
      <c r="F217" s="87" t="s">
        <v>2198</v>
      </c>
      <c r="G217" s="87">
        <v>664.03592600000002</v>
      </c>
      <c r="H217" s="87">
        <f t="shared" si="5"/>
        <v>609.207271559633</v>
      </c>
    </row>
    <row r="218" spans="1:8" ht="24.95" customHeight="1">
      <c r="A218" s="82">
        <v>217</v>
      </c>
      <c r="B218" s="330"/>
      <c r="C218" s="86">
        <v>10</v>
      </c>
      <c r="D218" s="86"/>
      <c r="E218" s="87"/>
      <c r="F218" s="87" t="s">
        <v>2198</v>
      </c>
      <c r="G218" s="87">
        <v>830.04490799999996</v>
      </c>
      <c r="H218" s="87">
        <f t="shared" si="5"/>
        <v>761.50908990825678</v>
      </c>
    </row>
    <row r="219" spans="1:8" ht="24.95" customHeight="1">
      <c r="A219" s="82">
        <v>218</v>
      </c>
      <c r="B219" s="330"/>
      <c r="C219" s="86" t="s">
        <v>2281</v>
      </c>
      <c r="D219" s="86"/>
      <c r="E219" s="87"/>
      <c r="F219" s="87" t="s">
        <v>2198</v>
      </c>
      <c r="G219" s="87">
        <v>1106.7265440000001</v>
      </c>
      <c r="H219" s="87">
        <f t="shared" si="5"/>
        <v>1015.3454532110092</v>
      </c>
    </row>
    <row r="220" spans="1:8" ht="24.95" customHeight="1">
      <c r="A220" s="82">
        <v>219</v>
      </c>
      <c r="B220" s="330"/>
      <c r="C220" s="86" t="s">
        <v>2282</v>
      </c>
      <c r="D220" s="86"/>
      <c r="E220" s="87"/>
      <c r="F220" s="87" t="s">
        <v>2198</v>
      </c>
      <c r="G220" s="87">
        <v>1383.4081799999999</v>
      </c>
      <c r="H220" s="87">
        <f t="shared" si="5"/>
        <v>1269.1818165137613</v>
      </c>
    </row>
    <row r="221" spans="1:8" ht="24.95" customHeight="1">
      <c r="A221" s="82">
        <v>220</v>
      </c>
      <c r="B221" s="330"/>
      <c r="C221" s="86" t="s">
        <v>2283</v>
      </c>
      <c r="D221" s="86"/>
      <c r="E221" s="87"/>
      <c r="F221" s="87" t="s">
        <v>2198</v>
      </c>
      <c r="G221" s="87">
        <v>1660.0898159999999</v>
      </c>
      <c r="H221" s="87">
        <f t="shared" si="5"/>
        <v>1523.0181798165136</v>
      </c>
    </row>
    <row r="222" spans="1:8" ht="24.95" customHeight="1">
      <c r="A222" s="82">
        <v>221</v>
      </c>
      <c r="B222" s="330"/>
      <c r="C222" s="86" t="s">
        <v>2256</v>
      </c>
      <c r="D222" s="86"/>
      <c r="E222" s="87"/>
      <c r="F222" s="87" t="s">
        <v>2198</v>
      </c>
      <c r="G222" s="87">
        <v>1936.771452</v>
      </c>
      <c r="H222" s="87">
        <f t="shared" si="5"/>
        <v>1776.8545431192658</v>
      </c>
    </row>
    <row r="223" spans="1:8" ht="24.95" customHeight="1">
      <c r="A223" s="82">
        <v>222</v>
      </c>
      <c r="B223" s="330"/>
      <c r="C223" s="86" t="s">
        <v>2257</v>
      </c>
      <c r="D223" s="86"/>
      <c r="E223" s="87"/>
      <c r="F223" s="87" t="s">
        <v>2198</v>
      </c>
      <c r="G223" s="87">
        <v>2075.1122700000001</v>
      </c>
      <c r="H223" s="87">
        <f t="shared" si="5"/>
        <v>1903.7727247706421</v>
      </c>
    </row>
    <row r="224" spans="1:8" ht="24.95" customHeight="1">
      <c r="A224" s="82">
        <v>223</v>
      </c>
      <c r="B224" s="330"/>
      <c r="C224" s="86" t="s">
        <v>2278</v>
      </c>
      <c r="D224" s="86"/>
      <c r="E224" s="87"/>
      <c r="F224" s="87" t="s">
        <v>2198</v>
      </c>
      <c r="G224" s="87">
        <v>2282.623497</v>
      </c>
      <c r="H224" s="87">
        <f t="shared" si="5"/>
        <v>2094.1499972477063</v>
      </c>
    </row>
    <row r="225" spans="1:8" ht="24.95" customHeight="1">
      <c r="A225" s="82">
        <v>224</v>
      </c>
      <c r="B225" s="330"/>
      <c r="C225" s="86" t="s">
        <v>2293</v>
      </c>
      <c r="D225" s="86"/>
      <c r="E225" s="87"/>
      <c r="F225" s="87" t="s">
        <v>2198</v>
      </c>
      <c r="G225" s="87">
        <v>2628.4755420000001</v>
      </c>
      <c r="H225" s="87">
        <f t="shared" si="5"/>
        <v>2411.4454513761466</v>
      </c>
    </row>
    <row r="226" spans="1:8" ht="24.95" customHeight="1">
      <c r="A226" s="82">
        <v>225</v>
      </c>
      <c r="B226" s="330"/>
      <c r="C226" s="86" t="s">
        <v>2294</v>
      </c>
      <c r="D226" s="86"/>
      <c r="E226" s="87"/>
      <c r="F226" s="87" t="s">
        <v>2198</v>
      </c>
      <c r="G226" s="87">
        <v>2905.1571779999999</v>
      </c>
      <c r="H226" s="87">
        <f t="shared" si="5"/>
        <v>2665.2818146788986</v>
      </c>
    </row>
    <row r="227" spans="1:8" ht="24.95" customHeight="1">
      <c r="A227" s="82">
        <v>226</v>
      </c>
      <c r="B227" s="330"/>
      <c r="C227" s="86" t="s">
        <v>2295</v>
      </c>
      <c r="D227" s="86"/>
      <c r="E227" s="87"/>
      <c r="F227" s="87" t="s">
        <v>2198</v>
      </c>
      <c r="G227" s="87">
        <v>3112.6684049999999</v>
      </c>
      <c r="H227" s="87">
        <f t="shared" si="5"/>
        <v>2855.6590871559629</v>
      </c>
    </row>
    <row r="228" spans="1:8" ht="24.95" customHeight="1">
      <c r="A228" s="82">
        <v>227</v>
      </c>
      <c r="B228" s="330" t="s">
        <v>2296</v>
      </c>
      <c r="C228" s="86" t="s">
        <v>2233</v>
      </c>
      <c r="D228" s="86"/>
      <c r="E228" s="87"/>
      <c r="F228" s="87" t="s">
        <v>2198</v>
      </c>
      <c r="G228" s="87">
        <v>10.144992999999999</v>
      </c>
      <c r="H228" s="87">
        <f t="shared" si="5"/>
        <v>9.3073330275229349</v>
      </c>
    </row>
    <row r="229" spans="1:8" ht="24.95" customHeight="1">
      <c r="A229" s="82">
        <v>228</v>
      </c>
      <c r="B229" s="330"/>
      <c r="C229" s="86" t="s">
        <v>2236</v>
      </c>
      <c r="D229" s="86"/>
      <c r="E229" s="87"/>
      <c r="F229" s="87" t="s">
        <v>2198</v>
      </c>
      <c r="G229" s="87">
        <v>20.289987</v>
      </c>
      <c r="H229" s="87">
        <f t="shared" si="5"/>
        <v>18.614666972477064</v>
      </c>
    </row>
    <row r="230" spans="1:8" ht="24.95" customHeight="1">
      <c r="A230" s="82">
        <v>229</v>
      </c>
      <c r="B230" s="330"/>
      <c r="C230" s="86" t="s">
        <v>2238</v>
      </c>
      <c r="D230" s="86"/>
      <c r="E230" s="87"/>
      <c r="F230" s="87" t="s">
        <v>2198</v>
      </c>
      <c r="G230" s="87">
        <v>41.502245000000002</v>
      </c>
      <c r="H230" s="87">
        <f t="shared" si="5"/>
        <v>38.075454128440363</v>
      </c>
    </row>
    <row r="231" spans="1:8" ht="24.95" customHeight="1">
      <c r="A231" s="82">
        <v>230</v>
      </c>
      <c r="B231" s="330"/>
      <c r="C231" s="86" t="s">
        <v>2264</v>
      </c>
      <c r="D231" s="86"/>
      <c r="E231" s="87"/>
      <c r="F231" s="87" t="s">
        <v>2198</v>
      </c>
      <c r="G231" s="87">
        <v>55.336326999999997</v>
      </c>
      <c r="H231" s="87">
        <f t="shared" si="5"/>
        <v>50.767272477064211</v>
      </c>
    </row>
    <row r="232" spans="1:8" ht="24.95" customHeight="1">
      <c r="A232" s="82">
        <v>231</v>
      </c>
      <c r="B232" s="330"/>
      <c r="C232" s="86">
        <v>8</v>
      </c>
      <c r="D232" s="86"/>
      <c r="E232" s="87"/>
      <c r="F232" s="87" t="s">
        <v>2198</v>
      </c>
      <c r="G232" s="87">
        <v>179.843063</v>
      </c>
      <c r="H232" s="87">
        <f t="shared" si="5"/>
        <v>164.99363577981651</v>
      </c>
    </row>
    <row r="233" spans="1:8" ht="24.95" customHeight="1">
      <c r="A233" s="82">
        <v>226</v>
      </c>
      <c r="B233" s="330"/>
      <c r="C233" s="86">
        <v>10</v>
      </c>
      <c r="D233" s="86"/>
      <c r="E233" s="87"/>
      <c r="F233" s="87" t="s">
        <v>2198</v>
      </c>
      <c r="G233" s="87">
        <v>308.96116000000001</v>
      </c>
      <c r="H233" s="87">
        <f t="shared" si="5"/>
        <v>283.45060550458714</v>
      </c>
    </row>
    <row r="234" spans="1:8" ht="24.95" customHeight="1">
      <c r="A234" s="82">
        <v>227</v>
      </c>
      <c r="B234" s="330"/>
      <c r="C234" s="86">
        <v>12</v>
      </c>
      <c r="D234" s="86"/>
      <c r="E234" s="87"/>
      <c r="F234" s="87" t="s">
        <v>2198</v>
      </c>
      <c r="G234" s="87">
        <v>498.02694500000001</v>
      </c>
      <c r="H234" s="87">
        <f t="shared" si="5"/>
        <v>456.90545412844034</v>
      </c>
    </row>
    <row r="235" spans="1:8" ht="24.95" customHeight="1">
      <c r="A235" s="82">
        <v>228</v>
      </c>
      <c r="B235" s="330"/>
      <c r="C235" s="86">
        <v>14</v>
      </c>
      <c r="D235" s="86"/>
      <c r="E235" s="87"/>
      <c r="F235" s="87" t="s">
        <v>2198</v>
      </c>
      <c r="G235" s="87">
        <v>617.92232000000001</v>
      </c>
      <c r="H235" s="87">
        <f t="shared" si="5"/>
        <v>566.90121100917429</v>
      </c>
    </row>
    <row r="236" spans="1:8" ht="24.95" customHeight="1">
      <c r="A236" s="82">
        <v>229</v>
      </c>
      <c r="B236" s="330" t="s">
        <v>2297</v>
      </c>
      <c r="C236" s="86" t="s">
        <v>2263</v>
      </c>
      <c r="D236" s="86"/>
      <c r="E236" s="87"/>
      <c r="F236" s="87" t="s">
        <v>2198</v>
      </c>
      <c r="G236" s="87">
        <v>6.9170410000000002</v>
      </c>
      <c r="H236" s="87">
        <f t="shared" si="5"/>
        <v>6.3459091743119265</v>
      </c>
    </row>
    <row r="237" spans="1:8" ht="24.95" customHeight="1">
      <c r="A237" s="82">
        <v>230</v>
      </c>
      <c r="B237" s="330"/>
      <c r="C237" s="86" t="s">
        <v>2233</v>
      </c>
      <c r="D237" s="86"/>
      <c r="E237" s="87"/>
      <c r="F237" s="87" t="s">
        <v>2198</v>
      </c>
      <c r="G237" s="87">
        <v>13.834082</v>
      </c>
      <c r="H237" s="87">
        <f t="shared" si="5"/>
        <v>12.691818348623853</v>
      </c>
    </row>
    <row r="238" spans="1:8" ht="24.95" customHeight="1">
      <c r="A238" s="82">
        <v>231</v>
      </c>
      <c r="B238" s="330"/>
      <c r="C238" s="86" t="s">
        <v>2236</v>
      </c>
      <c r="D238" s="86"/>
      <c r="E238" s="87"/>
      <c r="F238" s="87" t="s">
        <v>2198</v>
      </c>
      <c r="G238" s="87">
        <v>23.979075000000002</v>
      </c>
      <c r="H238" s="87">
        <f t="shared" si="5"/>
        <v>21.999151376146788</v>
      </c>
    </row>
    <row r="239" spans="1:8" ht="24.95" customHeight="1">
      <c r="A239" s="82">
        <v>232</v>
      </c>
      <c r="B239" s="330"/>
      <c r="C239" s="86" t="s">
        <v>2238</v>
      </c>
      <c r="D239" s="86"/>
      <c r="E239" s="87"/>
      <c r="F239" s="87" t="s">
        <v>2198</v>
      </c>
      <c r="G239" s="87">
        <v>41.502245000000002</v>
      </c>
      <c r="H239" s="87">
        <f t="shared" si="5"/>
        <v>38.075454128440363</v>
      </c>
    </row>
    <row r="240" spans="1:8" ht="24.95" customHeight="1">
      <c r="A240" s="82">
        <v>233</v>
      </c>
      <c r="B240" s="330"/>
      <c r="C240" s="86" t="s">
        <v>2264</v>
      </c>
      <c r="D240" s="86"/>
      <c r="E240" s="87"/>
      <c r="F240" s="87" t="s">
        <v>2198</v>
      </c>
      <c r="G240" s="87">
        <v>69.170409000000006</v>
      </c>
      <c r="H240" s="87">
        <f t="shared" si="5"/>
        <v>63.459090825688072</v>
      </c>
    </row>
    <row r="241" spans="1:8" ht="24.95" customHeight="1">
      <c r="A241" s="82">
        <v>234</v>
      </c>
      <c r="B241" s="331" t="s">
        <v>2298</v>
      </c>
      <c r="C241" s="86" t="s">
        <v>2263</v>
      </c>
      <c r="D241" s="86"/>
      <c r="E241" s="87"/>
      <c r="F241" s="87" t="s">
        <v>2198</v>
      </c>
      <c r="G241" s="87">
        <v>6.9170410000000002</v>
      </c>
      <c r="H241" s="87">
        <f t="shared" si="5"/>
        <v>6.3459091743119265</v>
      </c>
    </row>
    <row r="242" spans="1:8" ht="24.95" customHeight="1">
      <c r="A242" s="82">
        <v>235</v>
      </c>
      <c r="B242" s="334"/>
      <c r="C242" s="86" t="s">
        <v>2233</v>
      </c>
      <c r="D242" s="86"/>
      <c r="E242" s="87"/>
      <c r="F242" s="87" t="s">
        <v>2198</v>
      </c>
      <c r="G242" s="87">
        <v>23.979075000000002</v>
      </c>
      <c r="H242" s="87">
        <f t="shared" si="5"/>
        <v>21.999151376146788</v>
      </c>
    </row>
    <row r="243" spans="1:8" ht="24.95" customHeight="1">
      <c r="A243" s="82">
        <v>236</v>
      </c>
      <c r="B243" s="334"/>
      <c r="C243" s="86" t="s">
        <v>2236</v>
      </c>
      <c r="D243" s="86"/>
      <c r="E243" s="87"/>
      <c r="F243" s="87" t="s">
        <v>2198</v>
      </c>
      <c r="G243" s="87">
        <v>37.813156999999997</v>
      </c>
      <c r="H243" s="87">
        <f t="shared" si="5"/>
        <v>34.690969724770639</v>
      </c>
    </row>
    <row r="244" spans="1:8" ht="24.95" customHeight="1">
      <c r="A244" s="82">
        <v>237</v>
      </c>
      <c r="B244" s="334"/>
      <c r="C244" s="86" t="s">
        <v>2238</v>
      </c>
      <c r="D244" s="86"/>
      <c r="E244" s="87"/>
      <c r="F244" s="87" t="s">
        <v>2198</v>
      </c>
      <c r="G244" s="87">
        <v>58.103144</v>
      </c>
      <c r="H244" s="87">
        <f t="shared" si="5"/>
        <v>53.305636697247699</v>
      </c>
    </row>
    <row r="245" spans="1:8" ht="24.95" customHeight="1">
      <c r="A245" s="82">
        <v>238</v>
      </c>
      <c r="B245" s="334"/>
      <c r="C245" s="86" t="s">
        <v>2264</v>
      </c>
      <c r="D245" s="86"/>
      <c r="E245" s="87"/>
      <c r="F245" s="87" t="s">
        <v>2198</v>
      </c>
      <c r="G245" s="87">
        <v>69.170409000000006</v>
      </c>
      <c r="H245" s="87">
        <f t="shared" si="5"/>
        <v>63.459090825688072</v>
      </c>
    </row>
    <row r="246" spans="1:8" ht="24.95" customHeight="1">
      <c r="A246" s="82">
        <v>239</v>
      </c>
      <c r="B246" s="334"/>
      <c r="C246" s="86" t="s">
        <v>2265</v>
      </c>
      <c r="D246" s="86"/>
      <c r="E246" s="87"/>
      <c r="F246" s="87" t="s">
        <v>2198</v>
      </c>
      <c r="G246" s="87">
        <v>138.34081800000001</v>
      </c>
      <c r="H246" s="87">
        <f t="shared" si="5"/>
        <v>126.91818165137614</v>
      </c>
    </row>
    <row r="247" spans="1:8" ht="24.95" customHeight="1">
      <c r="A247" s="82">
        <v>240</v>
      </c>
      <c r="B247" s="334"/>
      <c r="C247" s="86" t="s">
        <v>2299</v>
      </c>
      <c r="D247" s="86"/>
      <c r="E247" s="87"/>
      <c r="F247" s="87" t="s">
        <v>2198</v>
      </c>
      <c r="G247" s="87">
        <v>239.790751</v>
      </c>
      <c r="H247" s="87">
        <f t="shared" si="5"/>
        <v>219.99151467889908</v>
      </c>
    </row>
    <row r="248" spans="1:8" ht="24.95" customHeight="1">
      <c r="A248" s="82">
        <v>241</v>
      </c>
      <c r="B248" s="334"/>
      <c r="C248" s="86" t="s">
        <v>2254</v>
      </c>
      <c r="D248" s="86"/>
      <c r="E248" s="87"/>
      <c r="F248" s="87" t="s">
        <v>2198</v>
      </c>
      <c r="G248" s="87">
        <v>345.85204499999998</v>
      </c>
      <c r="H248" s="87">
        <f t="shared" si="5"/>
        <v>317.29545412844033</v>
      </c>
    </row>
    <row r="249" spans="1:8" ht="24.95" customHeight="1">
      <c r="A249" s="82">
        <v>242</v>
      </c>
      <c r="B249" s="334"/>
      <c r="C249" s="86" t="s">
        <v>2282</v>
      </c>
      <c r="D249" s="86"/>
      <c r="E249" s="87"/>
      <c r="F249" s="87" t="s">
        <v>2198</v>
      </c>
      <c r="G249" s="87">
        <v>415.02245399999998</v>
      </c>
      <c r="H249" s="87">
        <f t="shared" si="5"/>
        <v>380.75454495412839</v>
      </c>
    </row>
    <row r="250" spans="1:8" ht="24.95" customHeight="1">
      <c r="A250" s="82">
        <v>243</v>
      </c>
      <c r="B250" s="334"/>
      <c r="C250" s="86" t="s">
        <v>2283</v>
      </c>
      <c r="D250" s="86"/>
      <c r="E250" s="87"/>
      <c r="F250" s="87" t="s">
        <v>2198</v>
      </c>
      <c r="G250" s="87">
        <v>553.36327200000005</v>
      </c>
      <c r="H250" s="87">
        <f t="shared" si="5"/>
        <v>507.67272660550458</v>
      </c>
    </row>
    <row r="251" spans="1:8" ht="24.95" customHeight="1">
      <c r="A251" s="82">
        <v>244</v>
      </c>
      <c r="B251" s="334"/>
      <c r="C251" s="86" t="s">
        <v>2256</v>
      </c>
      <c r="D251" s="86"/>
      <c r="E251" s="87"/>
      <c r="F251" s="87" t="s">
        <v>2198</v>
      </c>
      <c r="G251" s="87">
        <v>830.04490799999996</v>
      </c>
      <c r="H251" s="87">
        <f t="shared" si="5"/>
        <v>761.50908990825678</v>
      </c>
    </row>
    <row r="252" spans="1:8" ht="24.95" customHeight="1">
      <c r="A252" s="82">
        <v>245</v>
      </c>
      <c r="B252" s="334"/>
      <c r="C252" s="86" t="s">
        <v>2257</v>
      </c>
      <c r="D252" s="86"/>
      <c r="E252" s="87"/>
      <c r="F252" s="87" t="s">
        <v>2198</v>
      </c>
      <c r="G252" s="87">
        <v>1208.176477</v>
      </c>
      <c r="H252" s="87">
        <f t="shared" si="5"/>
        <v>1108.418786238532</v>
      </c>
    </row>
    <row r="253" spans="1:8" ht="24.95" customHeight="1">
      <c r="A253" s="82">
        <v>246</v>
      </c>
      <c r="B253" s="334"/>
      <c r="C253" s="86" t="s">
        <v>2258</v>
      </c>
      <c r="D253" s="86"/>
      <c r="E253" s="87"/>
      <c r="F253" s="87" t="s">
        <v>2198</v>
      </c>
      <c r="G253" s="87">
        <v>1475.6353919999999</v>
      </c>
      <c r="H253" s="87">
        <f t="shared" si="5"/>
        <v>1353.7939376146787</v>
      </c>
    </row>
    <row r="254" spans="1:8" ht="24.95" customHeight="1">
      <c r="A254" s="82">
        <v>247</v>
      </c>
      <c r="B254" s="334"/>
      <c r="C254" s="86" t="s">
        <v>2259</v>
      </c>
      <c r="D254" s="86"/>
      <c r="E254" s="87"/>
      <c r="F254" s="87" t="s">
        <v>2198</v>
      </c>
      <c r="G254" s="87">
        <v>1862.9896819999999</v>
      </c>
      <c r="H254" s="87">
        <f t="shared" si="5"/>
        <v>1709.1648458715595</v>
      </c>
    </row>
    <row r="255" spans="1:8" ht="24.95" customHeight="1">
      <c r="A255" s="82">
        <v>248</v>
      </c>
      <c r="B255" s="330" t="s">
        <v>2300</v>
      </c>
      <c r="C255" s="86" t="s">
        <v>2263</v>
      </c>
      <c r="D255" s="86"/>
      <c r="E255" s="87"/>
      <c r="F255" s="87" t="s">
        <v>2198</v>
      </c>
      <c r="G255" s="87">
        <v>4.1502249999999998</v>
      </c>
      <c r="H255" s="87">
        <f t="shared" si="5"/>
        <v>3.8075458715596326</v>
      </c>
    </row>
    <row r="256" spans="1:8" ht="24.95" customHeight="1">
      <c r="A256" s="82">
        <v>249</v>
      </c>
      <c r="B256" s="330"/>
      <c r="C256" s="86" t="s">
        <v>2233</v>
      </c>
      <c r="D256" s="86"/>
      <c r="E256" s="87"/>
      <c r="F256" s="87" t="s">
        <v>2198</v>
      </c>
      <c r="G256" s="87">
        <v>8.3004490000000004</v>
      </c>
      <c r="H256" s="87">
        <f t="shared" si="5"/>
        <v>7.6150908256880729</v>
      </c>
    </row>
    <row r="257" spans="1:8" ht="24.95" customHeight="1">
      <c r="A257" s="82">
        <v>250</v>
      </c>
      <c r="B257" s="330"/>
      <c r="C257" s="86" t="s">
        <v>2236</v>
      </c>
      <c r="D257" s="86"/>
      <c r="E257" s="87"/>
      <c r="F257" s="87" t="s">
        <v>2198</v>
      </c>
      <c r="G257" s="87">
        <v>23.979075000000002</v>
      </c>
      <c r="H257" s="87">
        <f t="shared" si="5"/>
        <v>21.999151376146788</v>
      </c>
    </row>
    <row r="258" spans="1:8" ht="24.95" customHeight="1">
      <c r="A258" s="82">
        <v>251</v>
      </c>
      <c r="B258" s="330"/>
      <c r="C258" s="86" t="s">
        <v>2238</v>
      </c>
      <c r="D258" s="86"/>
      <c r="E258" s="87"/>
      <c r="F258" s="87" t="s">
        <v>2198</v>
      </c>
      <c r="G258" s="87">
        <v>41.502245000000002</v>
      </c>
      <c r="H258" s="87">
        <f t="shared" si="5"/>
        <v>38.075454128440363</v>
      </c>
    </row>
    <row r="259" spans="1:8" ht="24.95" customHeight="1">
      <c r="A259" s="82">
        <v>253</v>
      </c>
      <c r="B259" s="330"/>
      <c r="C259" s="86" t="s">
        <v>2264</v>
      </c>
      <c r="D259" s="86"/>
      <c r="E259" s="87"/>
      <c r="F259" s="87" t="s">
        <v>2198</v>
      </c>
      <c r="G259" s="87">
        <v>117.128559</v>
      </c>
      <c r="H259" s="87">
        <f t="shared" si="5"/>
        <v>107.45739357798163</v>
      </c>
    </row>
    <row r="260" spans="1:8" ht="24.95" customHeight="1">
      <c r="A260" s="82">
        <v>254</v>
      </c>
      <c r="B260" s="330"/>
      <c r="C260" s="86" t="s">
        <v>2265</v>
      </c>
      <c r="D260" s="86"/>
      <c r="E260" s="87"/>
      <c r="F260" s="87" t="s">
        <v>2198</v>
      </c>
      <c r="G260" s="87">
        <v>193.677145</v>
      </c>
      <c r="H260" s="87">
        <f t="shared" ref="H260:H325" si="7">G260/1.09</f>
        <v>177.68545412844034</v>
      </c>
    </row>
    <row r="261" spans="1:8" ht="24.95" customHeight="1">
      <c r="A261" s="82">
        <v>255</v>
      </c>
      <c r="B261" s="330"/>
      <c r="C261" s="86" t="s">
        <v>2244</v>
      </c>
      <c r="D261" s="86"/>
      <c r="E261" s="87"/>
      <c r="F261" s="87" t="s">
        <v>2198</v>
      </c>
      <c r="G261" s="87">
        <v>447.30197800000002</v>
      </c>
      <c r="H261" s="87">
        <f t="shared" si="7"/>
        <v>410.36878715596328</v>
      </c>
    </row>
    <row r="262" spans="1:8" ht="24.95" customHeight="1">
      <c r="A262" s="82">
        <v>256</v>
      </c>
      <c r="B262" s="330"/>
      <c r="C262" s="86" t="s">
        <v>2246</v>
      </c>
      <c r="D262" s="86"/>
      <c r="E262" s="87"/>
      <c r="F262" s="87" t="s">
        <v>2198</v>
      </c>
      <c r="G262" s="87">
        <v>516.47238700000003</v>
      </c>
      <c r="H262" s="87">
        <f t="shared" si="7"/>
        <v>473.82787798165134</v>
      </c>
    </row>
    <row r="263" spans="1:8" ht="24.95" customHeight="1">
      <c r="A263" s="82">
        <v>257</v>
      </c>
      <c r="B263" s="330"/>
      <c r="C263" s="86" t="s">
        <v>2248</v>
      </c>
      <c r="D263" s="86"/>
      <c r="E263" s="87"/>
      <c r="F263" s="87" t="s">
        <v>2198</v>
      </c>
      <c r="G263" s="87">
        <v>830.04490799999996</v>
      </c>
      <c r="H263" s="87">
        <f t="shared" si="7"/>
        <v>761.50908990825678</v>
      </c>
    </row>
    <row r="264" spans="1:8" ht="24.95" customHeight="1">
      <c r="A264" s="82">
        <v>258</v>
      </c>
      <c r="B264" s="330"/>
      <c r="C264" s="86" t="s">
        <v>2301</v>
      </c>
      <c r="D264" s="86"/>
      <c r="E264" s="87"/>
      <c r="F264" s="87" t="s">
        <v>2198</v>
      </c>
      <c r="G264" s="87">
        <v>1175.8969529999999</v>
      </c>
      <c r="H264" s="87">
        <f t="shared" si="7"/>
        <v>1078.8045440366971</v>
      </c>
    </row>
    <row r="265" spans="1:8" ht="24.95" customHeight="1">
      <c r="A265" s="82">
        <v>259</v>
      </c>
      <c r="B265" s="330"/>
      <c r="C265" s="86" t="s">
        <v>2302</v>
      </c>
      <c r="D265" s="86"/>
      <c r="E265" s="87"/>
      <c r="F265" s="87" t="s">
        <v>2198</v>
      </c>
      <c r="G265" s="87">
        <v>1590.9194070000001</v>
      </c>
      <c r="H265" s="87">
        <f t="shared" si="7"/>
        <v>1459.5590889908256</v>
      </c>
    </row>
    <row r="266" spans="1:8" ht="24.95" customHeight="1">
      <c r="A266" s="82">
        <v>260</v>
      </c>
      <c r="B266" s="330"/>
      <c r="C266" s="86" t="s">
        <v>2303</v>
      </c>
      <c r="D266" s="86"/>
      <c r="E266" s="87"/>
      <c r="F266" s="87" t="s">
        <v>2198</v>
      </c>
      <c r="G266" s="87">
        <v>1936.771452</v>
      </c>
      <c r="H266" s="87">
        <f t="shared" si="7"/>
        <v>1776.8545431192658</v>
      </c>
    </row>
    <row r="267" spans="1:8" ht="24.95" customHeight="1">
      <c r="A267" s="82">
        <v>261</v>
      </c>
      <c r="B267" s="330"/>
      <c r="C267" s="86" t="s">
        <v>2293</v>
      </c>
      <c r="D267" s="86"/>
      <c r="E267" s="87"/>
      <c r="F267" s="87" t="s">
        <v>2198</v>
      </c>
      <c r="G267" s="87">
        <v>2628.4755420000001</v>
      </c>
      <c r="H267" s="87">
        <f t="shared" si="7"/>
        <v>2411.4454513761466</v>
      </c>
    </row>
    <row r="268" spans="1:8" ht="24.95" customHeight="1">
      <c r="A268" s="82">
        <v>262</v>
      </c>
      <c r="B268" s="330" t="s">
        <v>2304</v>
      </c>
      <c r="C268" s="86" t="s">
        <v>2263</v>
      </c>
      <c r="D268" s="86"/>
      <c r="E268" s="87"/>
      <c r="F268" s="87" t="s">
        <v>2198</v>
      </c>
      <c r="G268" s="87">
        <v>3.45852</v>
      </c>
      <c r="H268" s="87">
        <f t="shared" si="7"/>
        <v>3.1729541284403666</v>
      </c>
    </row>
    <row r="269" spans="1:8" ht="24.95" customHeight="1">
      <c r="A269" s="82">
        <v>263</v>
      </c>
      <c r="B269" s="330"/>
      <c r="C269" s="86" t="s">
        <v>2233</v>
      </c>
      <c r="D269" s="86"/>
      <c r="E269" s="87"/>
      <c r="F269" s="87" t="s">
        <v>2198</v>
      </c>
      <c r="G269" s="87">
        <v>8.3004490000000004</v>
      </c>
      <c r="H269" s="87">
        <f t="shared" si="7"/>
        <v>7.6150908256880729</v>
      </c>
    </row>
    <row r="270" spans="1:8" ht="24.95" customHeight="1">
      <c r="A270" s="82">
        <v>264</v>
      </c>
      <c r="B270" s="330"/>
      <c r="C270" s="86" t="s">
        <v>2236</v>
      </c>
      <c r="D270" s="86"/>
      <c r="E270" s="87"/>
      <c r="F270" s="87" t="s">
        <v>2198</v>
      </c>
      <c r="G270" s="87">
        <v>33.201796000000002</v>
      </c>
      <c r="H270" s="87">
        <f t="shared" si="7"/>
        <v>30.460363302752292</v>
      </c>
    </row>
    <row r="271" spans="1:8" ht="24.95" customHeight="1">
      <c r="A271" s="82">
        <v>265</v>
      </c>
      <c r="B271" s="330"/>
      <c r="C271" s="86" t="s">
        <v>2238</v>
      </c>
      <c r="D271" s="86"/>
      <c r="E271" s="87"/>
      <c r="F271" s="87" t="s">
        <v>2198</v>
      </c>
      <c r="G271" s="87">
        <v>53.491782999999998</v>
      </c>
      <c r="H271" s="87">
        <f t="shared" si="7"/>
        <v>49.075030275229352</v>
      </c>
    </row>
    <row r="272" spans="1:8" ht="24.95" customHeight="1">
      <c r="A272" s="82">
        <v>266</v>
      </c>
      <c r="B272" s="330"/>
      <c r="C272" s="86" t="s">
        <v>2264</v>
      </c>
      <c r="D272" s="86"/>
      <c r="E272" s="87"/>
      <c r="F272" s="87" t="s">
        <v>2198</v>
      </c>
      <c r="G272" s="87">
        <v>79.315402000000006</v>
      </c>
      <c r="H272" s="87">
        <f t="shared" si="7"/>
        <v>72.766423853211009</v>
      </c>
    </row>
    <row r="273" spans="1:8" ht="24.95" customHeight="1">
      <c r="A273" s="82">
        <v>267</v>
      </c>
      <c r="B273" s="330"/>
      <c r="C273" s="86" t="s">
        <v>2265</v>
      </c>
      <c r="D273" s="86"/>
      <c r="E273" s="87"/>
      <c r="F273" s="87" t="s">
        <v>2198</v>
      </c>
      <c r="G273" s="87">
        <v>166.008982</v>
      </c>
      <c r="H273" s="87">
        <f t="shared" si="7"/>
        <v>152.30181834862384</v>
      </c>
    </row>
    <row r="274" spans="1:8" ht="24.95" customHeight="1">
      <c r="A274" s="82">
        <v>268</v>
      </c>
      <c r="B274" s="330"/>
      <c r="C274" s="86" t="s">
        <v>78</v>
      </c>
      <c r="D274" s="86"/>
      <c r="E274" s="87"/>
      <c r="F274" s="87" t="s">
        <v>2198</v>
      </c>
      <c r="G274" s="87">
        <v>212.12258800000001</v>
      </c>
      <c r="H274" s="87">
        <f t="shared" si="7"/>
        <v>194.60787889908255</v>
      </c>
    </row>
    <row r="275" spans="1:8" ht="24.95" customHeight="1">
      <c r="A275" s="82">
        <v>269</v>
      </c>
      <c r="B275" s="330"/>
      <c r="C275" s="86" t="s">
        <v>95</v>
      </c>
      <c r="D275" s="86"/>
      <c r="E275" s="87"/>
      <c r="F275" s="87" t="s">
        <v>2198</v>
      </c>
      <c r="G275" s="87">
        <v>378.13156900000001</v>
      </c>
      <c r="H275" s="87">
        <f t="shared" si="7"/>
        <v>346.90969633027521</v>
      </c>
    </row>
    <row r="276" spans="1:8" ht="24.95" customHeight="1">
      <c r="A276" s="82">
        <v>270</v>
      </c>
      <c r="B276" s="330"/>
      <c r="C276" s="86" t="s">
        <v>97</v>
      </c>
      <c r="D276" s="86"/>
      <c r="E276" s="87"/>
      <c r="F276" s="87" t="s">
        <v>2198</v>
      </c>
      <c r="G276" s="87">
        <v>631.21212000000003</v>
      </c>
      <c r="H276" s="87">
        <f t="shared" si="7"/>
        <v>579.09368807339445</v>
      </c>
    </row>
    <row r="277" spans="1:8" ht="24.95" customHeight="1">
      <c r="A277" s="82">
        <v>271</v>
      </c>
      <c r="B277" s="330"/>
      <c r="C277" s="86" t="s">
        <v>113</v>
      </c>
      <c r="D277" s="86"/>
      <c r="E277" s="87"/>
      <c r="F277" s="87" t="s">
        <v>2198</v>
      </c>
      <c r="G277" s="87">
        <v>829.71504000000004</v>
      </c>
      <c r="H277" s="87">
        <f t="shared" si="7"/>
        <v>761.20645871559634</v>
      </c>
    </row>
    <row r="278" spans="1:8" ht="24.95" customHeight="1">
      <c r="A278" s="82">
        <v>272</v>
      </c>
      <c r="B278" s="330"/>
      <c r="C278" s="86" t="s">
        <v>115</v>
      </c>
      <c r="D278" s="86"/>
      <c r="E278" s="87"/>
      <c r="F278" s="87" t="s">
        <v>2198</v>
      </c>
      <c r="G278" s="87">
        <v>902.77110000000005</v>
      </c>
      <c r="H278" s="87">
        <f t="shared" si="7"/>
        <v>828.2303669724771</v>
      </c>
    </row>
    <row r="279" spans="1:8" ht="24.95" customHeight="1">
      <c r="A279" s="82">
        <v>273</v>
      </c>
      <c r="B279" s="330"/>
      <c r="C279" s="86" t="s">
        <v>117</v>
      </c>
      <c r="D279" s="86"/>
      <c r="E279" s="87"/>
      <c r="F279" s="87" t="s">
        <v>2198</v>
      </c>
      <c r="G279" s="87">
        <v>1049.8359559999999</v>
      </c>
      <c r="H279" s="87">
        <f t="shared" si="7"/>
        <v>963.152253211009</v>
      </c>
    </row>
    <row r="280" spans="1:8" ht="24.95" customHeight="1">
      <c r="A280" s="82">
        <v>274</v>
      </c>
      <c r="B280" s="330"/>
      <c r="C280" s="86" t="s">
        <v>119</v>
      </c>
      <c r="D280" s="86"/>
      <c r="E280" s="87"/>
      <c r="F280" s="87" t="s">
        <v>2198</v>
      </c>
      <c r="G280" s="87">
        <v>1139.666774</v>
      </c>
      <c r="H280" s="87">
        <f t="shared" si="7"/>
        <v>1045.5658477064219</v>
      </c>
    </row>
    <row r="281" spans="1:8" ht="24.95" customHeight="1">
      <c r="A281" s="82">
        <v>275</v>
      </c>
      <c r="B281" s="330"/>
      <c r="C281" s="86" t="s">
        <v>121</v>
      </c>
      <c r="D281" s="86"/>
      <c r="E281" s="87"/>
      <c r="F281" s="87" t="s">
        <v>2198</v>
      </c>
      <c r="G281" s="87">
        <v>1230.45615</v>
      </c>
      <c r="H281" s="87">
        <f t="shared" si="7"/>
        <v>1128.8588532110091</v>
      </c>
    </row>
    <row r="282" spans="1:8" ht="24.95" customHeight="1">
      <c r="A282" s="82">
        <v>276</v>
      </c>
      <c r="B282" s="330"/>
      <c r="C282" s="86" t="s">
        <v>123</v>
      </c>
      <c r="D282" s="86"/>
      <c r="E282" s="87"/>
      <c r="F282" s="87" t="s">
        <v>2198</v>
      </c>
      <c r="G282" s="87">
        <v>1383.4081799999999</v>
      </c>
      <c r="H282" s="87">
        <f t="shared" si="7"/>
        <v>1269.1818165137613</v>
      </c>
    </row>
    <row r="283" spans="1:8" ht="24.95" customHeight="1">
      <c r="A283" s="82">
        <v>277</v>
      </c>
      <c r="B283" s="330"/>
      <c r="C283" s="86" t="s">
        <v>125</v>
      </c>
      <c r="D283" s="86"/>
      <c r="E283" s="87"/>
      <c r="F283" s="87" t="s">
        <v>2198</v>
      </c>
      <c r="G283" s="87">
        <v>1724.648864</v>
      </c>
      <c r="H283" s="87">
        <f t="shared" si="7"/>
        <v>1582.2466642201834</v>
      </c>
    </row>
    <row r="284" spans="1:8" ht="24.95" customHeight="1">
      <c r="A284" s="82">
        <v>278</v>
      </c>
      <c r="B284" s="330"/>
      <c r="C284" s="86" t="s">
        <v>127</v>
      </c>
      <c r="D284" s="86"/>
      <c r="E284" s="87"/>
      <c r="F284" s="87" t="s">
        <v>2198</v>
      </c>
      <c r="G284" s="87">
        <v>1936.771452</v>
      </c>
      <c r="H284" s="87">
        <f t="shared" si="7"/>
        <v>1776.8545431192658</v>
      </c>
    </row>
    <row r="285" spans="1:8" ht="24.95" customHeight="1">
      <c r="A285" s="82">
        <v>279</v>
      </c>
      <c r="B285" s="330"/>
      <c r="C285" s="86" t="s">
        <v>130</v>
      </c>
      <c r="D285" s="86"/>
      <c r="E285" s="87"/>
      <c r="F285" s="87" t="s">
        <v>2198</v>
      </c>
      <c r="G285" s="87">
        <v>2490.134724</v>
      </c>
      <c r="H285" s="87">
        <f t="shared" si="7"/>
        <v>2284.5272697247706</v>
      </c>
    </row>
    <row r="286" spans="1:8" ht="24.95" customHeight="1">
      <c r="A286" s="82">
        <v>280</v>
      </c>
      <c r="B286" s="330" t="s">
        <v>2305</v>
      </c>
      <c r="C286" s="86" t="s">
        <v>2263</v>
      </c>
      <c r="D286" s="86"/>
      <c r="E286" s="87"/>
      <c r="F286" s="87" t="s">
        <v>2198</v>
      </c>
      <c r="G286" s="87">
        <v>4.7958150000000002</v>
      </c>
      <c r="H286" s="87">
        <f t="shared" si="7"/>
        <v>4.3998302752293572</v>
      </c>
    </row>
    <row r="287" spans="1:8" ht="24.95" customHeight="1">
      <c r="A287" s="82">
        <v>281</v>
      </c>
      <c r="B287" s="330"/>
      <c r="C287" s="86" t="s">
        <v>2233</v>
      </c>
      <c r="D287" s="86"/>
      <c r="E287" s="87"/>
      <c r="F287" s="87" t="s">
        <v>2198</v>
      </c>
      <c r="G287" s="87">
        <v>13.834082</v>
      </c>
      <c r="H287" s="87">
        <f t="shared" si="7"/>
        <v>12.691818348623853</v>
      </c>
    </row>
    <row r="288" spans="1:8" ht="24.95" customHeight="1">
      <c r="A288" s="82">
        <v>282</v>
      </c>
      <c r="B288" s="330"/>
      <c r="C288" s="86" t="s">
        <v>2236</v>
      </c>
      <c r="D288" s="86"/>
      <c r="E288" s="87"/>
      <c r="F288" s="87" t="s">
        <v>2198</v>
      </c>
      <c r="G288" s="87">
        <v>22.134530999999999</v>
      </c>
      <c r="H288" s="87">
        <f t="shared" si="7"/>
        <v>20.306909174311926</v>
      </c>
    </row>
    <row r="289" spans="1:8" ht="24.95" customHeight="1">
      <c r="A289" s="82">
        <v>283</v>
      </c>
      <c r="B289" s="330"/>
      <c r="C289" s="86" t="s">
        <v>2238</v>
      </c>
      <c r="D289" s="86"/>
      <c r="E289" s="87"/>
      <c r="F289" s="87" t="s">
        <v>2198</v>
      </c>
      <c r="G289" s="87">
        <v>34.124068000000001</v>
      </c>
      <c r="H289" s="87">
        <f t="shared" si="7"/>
        <v>31.306484403669725</v>
      </c>
    </row>
    <row r="290" spans="1:8" ht="24.95" customHeight="1">
      <c r="A290" s="82">
        <v>284</v>
      </c>
      <c r="B290" s="330"/>
      <c r="C290" s="86" t="s">
        <v>2264</v>
      </c>
      <c r="D290" s="86"/>
      <c r="E290" s="87"/>
      <c r="F290" s="87" t="s">
        <v>2198</v>
      </c>
      <c r="G290" s="87">
        <v>79.315402000000006</v>
      </c>
      <c r="H290" s="87">
        <f t="shared" si="7"/>
        <v>72.766423853211009</v>
      </c>
    </row>
    <row r="291" spans="1:8" ht="24.95" customHeight="1">
      <c r="A291" s="82">
        <v>285</v>
      </c>
      <c r="B291" s="330"/>
      <c r="C291" s="86" t="s">
        <v>2265</v>
      </c>
      <c r="D291" s="86"/>
      <c r="E291" s="87"/>
      <c r="F291" s="87" t="s">
        <v>2198</v>
      </c>
      <c r="G291" s="87">
        <v>142.952179</v>
      </c>
      <c r="H291" s="87">
        <f t="shared" si="7"/>
        <v>131.14878807339448</v>
      </c>
    </row>
    <row r="292" spans="1:8" ht="24.95" customHeight="1">
      <c r="A292" s="82">
        <v>286</v>
      </c>
      <c r="B292" s="330"/>
      <c r="C292" s="86" t="s">
        <v>2244</v>
      </c>
      <c r="D292" s="86"/>
      <c r="E292" s="87"/>
      <c r="F292" s="87" t="s">
        <v>2198</v>
      </c>
      <c r="G292" s="87">
        <v>198.28850600000001</v>
      </c>
      <c r="H292" s="87">
        <f t="shared" si="7"/>
        <v>181.91606055045872</v>
      </c>
    </row>
    <row r="293" spans="1:8" ht="24.95" customHeight="1">
      <c r="A293" s="82">
        <v>287</v>
      </c>
      <c r="B293" s="330"/>
      <c r="C293" s="86" t="s">
        <v>95</v>
      </c>
      <c r="D293" s="86"/>
      <c r="E293" s="87"/>
      <c r="F293" s="87" t="s">
        <v>2198</v>
      </c>
      <c r="G293" s="87">
        <v>308.96116000000001</v>
      </c>
      <c r="H293" s="87">
        <f t="shared" si="7"/>
        <v>283.45060550458714</v>
      </c>
    </row>
    <row r="294" spans="1:8" ht="24.95" customHeight="1">
      <c r="A294" s="82">
        <v>288</v>
      </c>
      <c r="B294" s="330"/>
      <c r="C294" s="86" t="s">
        <v>97</v>
      </c>
      <c r="D294" s="86"/>
      <c r="E294" s="87"/>
      <c r="F294" s="87" t="s">
        <v>2198</v>
      </c>
      <c r="G294" s="87">
        <v>378.13156900000001</v>
      </c>
      <c r="H294" s="87">
        <f t="shared" si="7"/>
        <v>346.90969633027521</v>
      </c>
    </row>
    <row r="295" spans="1:8" ht="24.95" customHeight="1">
      <c r="A295" s="82">
        <v>289</v>
      </c>
      <c r="B295" s="330"/>
      <c r="C295" s="86" t="s">
        <v>113</v>
      </c>
      <c r="D295" s="86"/>
      <c r="E295" s="87"/>
      <c r="F295" s="87" t="s">
        <v>2198</v>
      </c>
      <c r="G295" s="87">
        <v>567.19735400000002</v>
      </c>
      <c r="H295" s="87">
        <f t="shared" si="7"/>
        <v>520.36454495412841</v>
      </c>
    </row>
    <row r="296" spans="1:8" ht="24.95" customHeight="1">
      <c r="A296" s="82">
        <v>290</v>
      </c>
      <c r="B296" s="330"/>
      <c r="C296" s="86" t="s">
        <v>115</v>
      </c>
      <c r="D296" s="86"/>
      <c r="E296" s="87"/>
      <c r="F296" s="87" t="s">
        <v>2198</v>
      </c>
      <c r="G296" s="87">
        <v>691.70408999999995</v>
      </c>
      <c r="H296" s="87">
        <f t="shared" si="7"/>
        <v>634.59090825688065</v>
      </c>
    </row>
    <row r="297" spans="1:8" ht="24.95" customHeight="1">
      <c r="A297" s="82">
        <v>291</v>
      </c>
      <c r="B297" s="330"/>
      <c r="C297" s="86" t="s">
        <v>117</v>
      </c>
      <c r="D297" s="86"/>
      <c r="E297" s="87"/>
      <c r="F297" s="87" t="s">
        <v>2198</v>
      </c>
      <c r="G297" s="87">
        <v>866.93579299999999</v>
      </c>
      <c r="H297" s="87">
        <f t="shared" si="7"/>
        <v>795.35393853211008</v>
      </c>
    </row>
    <row r="298" spans="1:8" ht="24.95" customHeight="1">
      <c r="A298" s="82">
        <v>292</v>
      </c>
      <c r="B298" s="330"/>
      <c r="C298" s="86" t="s">
        <v>119</v>
      </c>
      <c r="D298" s="86"/>
      <c r="E298" s="87"/>
      <c r="F298" s="87" t="s">
        <v>2198</v>
      </c>
      <c r="G298" s="87">
        <v>1291.1809679999999</v>
      </c>
      <c r="H298" s="87">
        <f t="shared" si="7"/>
        <v>1184.5696954128439</v>
      </c>
    </row>
    <row r="299" spans="1:8" ht="24.95" customHeight="1">
      <c r="A299" s="82">
        <v>293</v>
      </c>
      <c r="B299" s="330" t="s">
        <v>2306</v>
      </c>
      <c r="C299" s="86" t="s">
        <v>2236</v>
      </c>
      <c r="D299" s="86"/>
      <c r="E299" s="87"/>
      <c r="F299" s="87" t="s">
        <v>2198</v>
      </c>
      <c r="G299" s="87">
        <v>19.367715</v>
      </c>
      <c r="H299" s="87">
        <f t="shared" si="7"/>
        <v>17.768545871559631</v>
      </c>
    </row>
    <row r="300" spans="1:8" ht="24.95" customHeight="1">
      <c r="A300" s="82">
        <v>294</v>
      </c>
      <c r="B300" s="330"/>
      <c r="C300" s="86" t="s">
        <v>2238</v>
      </c>
      <c r="D300" s="86"/>
      <c r="E300" s="87"/>
      <c r="F300" s="87" t="s">
        <v>2198</v>
      </c>
      <c r="G300" s="87">
        <v>33.201796000000002</v>
      </c>
      <c r="H300" s="87">
        <f t="shared" si="7"/>
        <v>30.460363302752292</v>
      </c>
    </row>
    <row r="301" spans="1:8" ht="24.95" customHeight="1">
      <c r="A301" s="82">
        <v>295</v>
      </c>
      <c r="B301" s="330"/>
      <c r="C301" s="86" t="s">
        <v>2264</v>
      </c>
      <c r="D301" s="86"/>
      <c r="E301" s="87"/>
      <c r="F301" s="87" t="s">
        <v>2198</v>
      </c>
      <c r="G301" s="87">
        <v>79.315402000000006</v>
      </c>
      <c r="H301" s="87">
        <f t="shared" si="7"/>
        <v>72.766423853211009</v>
      </c>
    </row>
    <row r="302" spans="1:8" ht="24.95" customHeight="1">
      <c r="A302" s="82">
        <v>296</v>
      </c>
      <c r="B302" s="330"/>
      <c r="C302" s="86" t="s">
        <v>2265</v>
      </c>
      <c r="D302" s="86"/>
      <c r="E302" s="87"/>
      <c r="F302" s="87" t="s">
        <v>2198</v>
      </c>
      <c r="G302" s="87">
        <v>134.65172999999999</v>
      </c>
      <c r="H302" s="87">
        <f t="shared" si="7"/>
        <v>123.5336972477064</v>
      </c>
    </row>
    <row r="303" spans="1:8" ht="24.95" customHeight="1">
      <c r="A303" s="82">
        <v>297</v>
      </c>
      <c r="B303" s="330"/>
      <c r="C303" s="86" t="s">
        <v>2244</v>
      </c>
      <c r="D303" s="86"/>
      <c r="E303" s="87"/>
      <c r="F303" s="87" t="s">
        <v>2198</v>
      </c>
      <c r="G303" s="87">
        <v>228.72348600000001</v>
      </c>
      <c r="H303" s="87">
        <f t="shared" si="7"/>
        <v>209.83806055045872</v>
      </c>
    </row>
    <row r="304" spans="1:8" ht="24.95" customHeight="1">
      <c r="A304" s="82">
        <v>298</v>
      </c>
      <c r="B304" s="330"/>
      <c r="C304" s="86" t="s">
        <v>2246</v>
      </c>
      <c r="D304" s="86"/>
      <c r="E304" s="87"/>
      <c r="F304" s="87" t="s">
        <v>2198</v>
      </c>
      <c r="G304" s="87">
        <v>308.96116000000001</v>
      </c>
      <c r="H304" s="87">
        <f t="shared" si="7"/>
        <v>283.45060550458714</v>
      </c>
    </row>
    <row r="305" spans="1:8" ht="24.95" customHeight="1">
      <c r="A305" s="82">
        <v>299</v>
      </c>
      <c r="B305" s="330"/>
      <c r="C305" s="86" t="s">
        <v>2248</v>
      </c>
      <c r="D305" s="86"/>
      <c r="E305" s="87"/>
      <c r="F305" s="87" t="s">
        <v>2198</v>
      </c>
      <c r="G305" s="87">
        <v>378.13156900000001</v>
      </c>
      <c r="H305" s="87">
        <f t="shared" si="7"/>
        <v>346.90969633027521</v>
      </c>
    </row>
    <row r="306" spans="1:8" ht="24.95" customHeight="1">
      <c r="A306" s="82">
        <v>300</v>
      </c>
      <c r="B306" s="330"/>
      <c r="C306" s="86" t="s">
        <v>2281</v>
      </c>
      <c r="D306" s="86"/>
      <c r="E306" s="87"/>
      <c r="F306" s="87" t="s">
        <v>2198</v>
      </c>
      <c r="G306" s="87">
        <v>516.47238700000003</v>
      </c>
      <c r="H306" s="87">
        <f t="shared" si="7"/>
        <v>473.82787798165134</v>
      </c>
    </row>
    <row r="307" spans="1:8" ht="24.95" customHeight="1">
      <c r="A307" s="82">
        <v>301</v>
      </c>
      <c r="B307" s="330"/>
      <c r="C307" s="86" t="s">
        <v>2282</v>
      </c>
      <c r="D307" s="86"/>
      <c r="E307" s="87"/>
      <c r="F307" s="87" t="s">
        <v>2198</v>
      </c>
      <c r="G307" s="87">
        <v>654.81320500000004</v>
      </c>
      <c r="H307" s="87">
        <f t="shared" si="7"/>
        <v>600.74605963302747</v>
      </c>
    </row>
    <row r="308" spans="1:8" ht="24.95" customHeight="1">
      <c r="A308" s="82">
        <v>302</v>
      </c>
      <c r="B308" s="330"/>
      <c r="C308" s="86" t="s">
        <v>117</v>
      </c>
      <c r="D308" s="86"/>
      <c r="E308" s="87"/>
      <c r="F308" s="87" t="s">
        <v>2198</v>
      </c>
      <c r="G308" s="87">
        <v>996.05389000000002</v>
      </c>
      <c r="H308" s="87">
        <f t="shared" si="7"/>
        <v>913.81090825688068</v>
      </c>
    </row>
    <row r="309" spans="1:8" ht="24.95" customHeight="1">
      <c r="A309" s="82">
        <v>303</v>
      </c>
      <c r="B309" s="330"/>
      <c r="C309" s="86" t="s">
        <v>119</v>
      </c>
      <c r="D309" s="86"/>
      <c r="E309" s="87"/>
      <c r="F309" s="87" t="s">
        <v>2198</v>
      </c>
      <c r="G309" s="87">
        <v>1171.285592</v>
      </c>
      <c r="H309" s="87">
        <f t="shared" si="7"/>
        <v>1074.5739376146787</v>
      </c>
    </row>
    <row r="310" spans="1:8" ht="24.95" customHeight="1">
      <c r="A310" s="82">
        <v>304</v>
      </c>
      <c r="B310" s="330"/>
      <c r="C310" s="86">
        <v>16</v>
      </c>
      <c r="D310" s="86"/>
      <c r="E310" s="87"/>
      <c r="F310" s="87" t="s">
        <v>2198</v>
      </c>
      <c r="G310" s="87">
        <v>1309.6264100000001</v>
      </c>
      <c r="H310" s="87">
        <f t="shared" si="7"/>
        <v>1201.4921192660549</v>
      </c>
    </row>
    <row r="311" spans="1:8" ht="24.95" customHeight="1">
      <c r="A311" s="82">
        <v>305</v>
      </c>
      <c r="B311" s="330"/>
      <c r="C311" s="86">
        <v>17</v>
      </c>
      <c r="D311" s="86"/>
      <c r="E311" s="87"/>
      <c r="F311" s="87" t="s">
        <v>2198</v>
      </c>
      <c r="G311" s="87">
        <v>1660.0898159999999</v>
      </c>
      <c r="H311" s="87">
        <f t="shared" si="7"/>
        <v>1523.0181798165136</v>
      </c>
    </row>
    <row r="312" spans="1:8" ht="24.95" customHeight="1">
      <c r="A312" s="82">
        <v>306</v>
      </c>
      <c r="B312" s="330"/>
      <c r="C312" s="86">
        <v>18</v>
      </c>
      <c r="D312" s="86"/>
      <c r="E312" s="87"/>
      <c r="F312" s="87" t="s">
        <v>2198</v>
      </c>
      <c r="G312" s="87">
        <v>1982.8850580000001</v>
      </c>
      <c r="H312" s="87">
        <f t="shared" si="7"/>
        <v>1819.1606036697247</v>
      </c>
    </row>
    <row r="313" spans="1:8" ht="24.95" customHeight="1">
      <c r="A313" s="82">
        <v>307</v>
      </c>
      <c r="B313" s="330"/>
      <c r="C313" s="86">
        <v>19</v>
      </c>
      <c r="D313" s="86"/>
      <c r="E313" s="87"/>
      <c r="F313" s="87" t="s">
        <v>2198</v>
      </c>
      <c r="G313" s="87">
        <v>2351.7939059999999</v>
      </c>
      <c r="H313" s="87">
        <f t="shared" si="7"/>
        <v>2157.6090880733941</v>
      </c>
    </row>
    <row r="314" spans="1:8" ht="24.95" customHeight="1">
      <c r="A314" s="82">
        <v>308</v>
      </c>
      <c r="B314" s="330"/>
      <c r="C314" s="86">
        <v>20</v>
      </c>
      <c r="D314" s="86"/>
      <c r="E314" s="87"/>
      <c r="F314" s="87" t="s">
        <v>2198</v>
      </c>
      <c r="G314" s="87">
        <v>2628.4755420000001</v>
      </c>
      <c r="H314" s="87">
        <f t="shared" si="7"/>
        <v>2411.4454513761466</v>
      </c>
    </row>
    <row r="315" spans="1:8" ht="24.95" customHeight="1">
      <c r="A315" s="82">
        <v>309</v>
      </c>
      <c r="B315" s="331" t="s">
        <v>2307</v>
      </c>
      <c r="C315" s="86" t="s">
        <v>2263</v>
      </c>
      <c r="D315" s="86"/>
      <c r="E315" s="87"/>
      <c r="F315" s="87" t="s">
        <v>2198</v>
      </c>
      <c r="G315" s="87">
        <v>20.289987</v>
      </c>
      <c r="H315" s="87">
        <f t="shared" si="7"/>
        <v>18.614666972477064</v>
      </c>
    </row>
    <row r="316" spans="1:8" ht="24.95" customHeight="1">
      <c r="A316" s="82">
        <v>310</v>
      </c>
      <c r="B316" s="334"/>
      <c r="C316" s="86" t="s">
        <v>2233</v>
      </c>
      <c r="D316" s="86"/>
      <c r="E316" s="87"/>
      <c r="F316" s="87" t="s">
        <v>2198</v>
      </c>
      <c r="G316" s="87">
        <v>34.124068000000001</v>
      </c>
      <c r="H316" s="87">
        <f t="shared" si="7"/>
        <v>31.306484403669725</v>
      </c>
    </row>
    <row r="317" spans="1:8" ht="24.95" customHeight="1">
      <c r="A317" s="82">
        <v>311</v>
      </c>
      <c r="B317" s="334"/>
      <c r="C317" s="86" t="s">
        <v>2236</v>
      </c>
      <c r="D317" s="86"/>
      <c r="E317" s="87"/>
      <c r="F317" s="87" t="s">
        <v>2198</v>
      </c>
      <c r="G317" s="87">
        <v>47.958150000000003</v>
      </c>
      <c r="H317" s="87">
        <f t="shared" si="7"/>
        <v>43.998302752293576</v>
      </c>
    </row>
    <row r="318" spans="1:8" ht="24.95" customHeight="1">
      <c r="A318" s="82">
        <v>312</v>
      </c>
      <c r="B318" s="334"/>
      <c r="C318" s="86" t="s">
        <v>2238</v>
      </c>
      <c r="D318" s="86"/>
      <c r="E318" s="87"/>
      <c r="F318" s="87" t="s">
        <v>2198</v>
      </c>
      <c r="G318" s="87">
        <v>78.393129999999999</v>
      </c>
      <c r="H318" s="87">
        <f t="shared" si="7"/>
        <v>71.920302752293566</v>
      </c>
    </row>
    <row r="319" spans="1:8" ht="24.95" customHeight="1">
      <c r="A319" s="82">
        <v>313</v>
      </c>
      <c r="B319" s="334"/>
      <c r="C319" s="86" t="s">
        <v>2264</v>
      </c>
      <c r="D319" s="86"/>
      <c r="E319" s="87"/>
      <c r="F319" s="87" t="s">
        <v>2198</v>
      </c>
      <c r="G319" s="87">
        <v>138.34081800000001</v>
      </c>
      <c r="H319" s="87">
        <f t="shared" si="7"/>
        <v>126.91818165137614</v>
      </c>
    </row>
    <row r="320" spans="1:8" ht="24.95" customHeight="1">
      <c r="A320" s="82">
        <v>314</v>
      </c>
      <c r="B320" s="334"/>
      <c r="C320" s="86" t="s">
        <v>2265</v>
      </c>
      <c r="D320" s="86"/>
      <c r="E320" s="87"/>
      <c r="F320" s="87" t="s">
        <v>2198</v>
      </c>
      <c r="G320" s="87">
        <v>187.22123999999999</v>
      </c>
      <c r="H320" s="87">
        <f t="shared" si="7"/>
        <v>171.76260550458713</v>
      </c>
    </row>
    <row r="321" spans="1:8" ht="24.95" customHeight="1">
      <c r="A321" s="82">
        <v>315</v>
      </c>
      <c r="B321" s="334"/>
      <c r="C321" s="86" t="s">
        <v>2244</v>
      </c>
      <c r="D321" s="86"/>
      <c r="E321" s="87"/>
      <c r="F321" s="87" t="s">
        <v>2198</v>
      </c>
      <c r="G321" s="87">
        <v>255.46937700000001</v>
      </c>
      <c r="H321" s="87">
        <f t="shared" si="7"/>
        <v>234.37557522935779</v>
      </c>
    </row>
    <row r="322" spans="1:8" ht="24.95" customHeight="1">
      <c r="A322" s="82">
        <v>316</v>
      </c>
      <c r="B322" s="334"/>
      <c r="C322" s="86" t="s">
        <v>2246</v>
      </c>
      <c r="D322" s="86"/>
      <c r="E322" s="87"/>
      <c r="F322" s="87" t="s">
        <v>2198</v>
      </c>
      <c r="G322" s="87">
        <v>379.976113</v>
      </c>
      <c r="H322" s="87">
        <f t="shared" si="7"/>
        <v>348.60193853211007</v>
      </c>
    </row>
    <row r="323" spans="1:8" ht="24.95" customHeight="1">
      <c r="A323" s="82">
        <v>317</v>
      </c>
      <c r="B323" s="334"/>
      <c r="C323" s="86" t="s">
        <v>2254</v>
      </c>
      <c r="D323" s="86"/>
      <c r="E323" s="87"/>
      <c r="F323" s="87" t="s">
        <v>2198</v>
      </c>
      <c r="G323" s="87">
        <v>516.47238700000003</v>
      </c>
      <c r="H323" s="87">
        <f t="shared" si="7"/>
        <v>473.82787798165134</v>
      </c>
    </row>
    <row r="324" spans="1:8" ht="24.95" customHeight="1">
      <c r="A324" s="82">
        <v>318</v>
      </c>
      <c r="B324" s="334"/>
      <c r="C324" s="86" t="s">
        <v>2282</v>
      </c>
      <c r="D324" s="86"/>
      <c r="E324" s="87"/>
      <c r="F324" s="87" t="s">
        <v>2198</v>
      </c>
      <c r="G324" s="87">
        <v>691.70408999999995</v>
      </c>
      <c r="H324" s="87">
        <f t="shared" si="7"/>
        <v>634.59090825688065</v>
      </c>
    </row>
    <row r="325" spans="1:8" ht="24.95" customHeight="1">
      <c r="A325" s="82">
        <v>319</v>
      </c>
      <c r="B325" s="334"/>
      <c r="C325" s="86" t="s">
        <v>2283</v>
      </c>
      <c r="D325" s="86"/>
      <c r="E325" s="87"/>
      <c r="F325" s="87" t="s">
        <v>2198</v>
      </c>
      <c r="G325" s="87">
        <v>894.60395600000004</v>
      </c>
      <c r="H325" s="87">
        <f t="shared" si="7"/>
        <v>820.73757431192655</v>
      </c>
    </row>
    <row r="326" spans="1:8" ht="24.95" customHeight="1">
      <c r="A326" s="82">
        <v>320</v>
      </c>
      <c r="B326" s="334"/>
      <c r="C326" s="86" t="s">
        <v>2256</v>
      </c>
      <c r="D326" s="86"/>
      <c r="E326" s="87"/>
      <c r="F326" s="87" t="s">
        <v>2198</v>
      </c>
      <c r="G326" s="87">
        <v>1069.8356590000001</v>
      </c>
      <c r="H326" s="87">
        <f t="shared" ref="H326:H393" si="8">G326/1.09</f>
        <v>981.50060458715598</v>
      </c>
    </row>
    <row r="327" spans="1:8" ht="24.95" customHeight="1">
      <c r="A327" s="82">
        <v>321</v>
      </c>
      <c r="B327" s="332"/>
      <c r="C327" s="86" t="s">
        <v>2257</v>
      </c>
      <c r="D327" s="86"/>
      <c r="E327" s="87"/>
      <c r="F327" s="87" t="s">
        <v>2198</v>
      </c>
      <c r="G327" s="87">
        <v>1328.0718529999999</v>
      </c>
      <c r="H327" s="87">
        <f t="shared" si="8"/>
        <v>1218.4145440366972</v>
      </c>
    </row>
    <row r="328" spans="1:8" ht="24.95" customHeight="1">
      <c r="A328" s="82">
        <v>322</v>
      </c>
      <c r="B328" s="331" t="s">
        <v>2308</v>
      </c>
      <c r="C328" s="86" t="s">
        <v>2263</v>
      </c>
      <c r="D328" s="86"/>
      <c r="E328" s="87"/>
      <c r="F328" s="87" t="s">
        <v>2198</v>
      </c>
      <c r="G328" s="87">
        <v>16.600898000000001</v>
      </c>
      <c r="H328" s="87">
        <f t="shared" si="8"/>
        <v>15.230181651376146</v>
      </c>
    </row>
    <row r="329" spans="1:8" ht="24.95" customHeight="1">
      <c r="A329" s="82">
        <v>323</v>
      </c>
      <c r="B329" s="334"/>
      <c r="C329" s="86" t="s">
        <v>2233</v>
      </c>
      <c r="D329" s="86"/>
      <c r="E329" s="87"/>
      <c r="F329" s="87" t="s">
        <v>2198</v>
      </c>
      <c r="G329" s="87">
        <v>37.813156999999997</v>
      </c>
      <c r="H329" s="87">
        <f t="shared" si="8"/>
        <v>34.690969724770639</v>
      </c>
    </row>
    <row r="330" spans="1:8" ht="24.95" customHeight="1">
      <c r="A330" s="82">
        <v>324</v>
      </c>
      <c r="B330" s="334"/>
      <c r="C330" s="86" t="s">
        <v>2236</v>
      </c>
      <c r="D330" s="86"/>
      <c r="E330" s="87"/>
      <c r="F330" s="87" t="s">
        <v>2198</v>
      </c>
      <c r="G330" s="87">
        <v>61.792231999999998</v>
      </c>
      <c r="H330" s="87">
        <f t="shared" si="8"/>
        <v>56.690121100917423</v>
      </c>
    </row>
    <row r="331" spans="1:8" ht="24.95" customHeight="1">
      <c r="A331" s="82">
        <v>325</v>
      </c>
      <c r="B331" s="334"/>
      <c r="C331" s="86" t="s">
        <v>2238</v>
      </c>
      <c r="D331" s="86"/>
      <c r="E331" s="87"/>
      <c r="F331" s="87" t="s">
        <v>2198</v>
      </c>
      <c r="G331" s="87">
        <v>142.952179</v>
      </c>
      <c r="H331" s="87">
        <f t="shared" si="8"/>
        <v>131.14878807339448</v>
      </c>
    </row>
    <row r="332" spans="1:8" ht="24.95" customHeight="1">
      <c r="A332" s="82">
        <v>326</v>
      </c>
      <c r="B332" s="334"/>
      <c r="C332" s="86" t="s">
        <v>2264</v>
      </c>
      <c r="D332" s="86"/>
      <c r="E332" s="87"/>
      <c r="F332" s="87" t="s">
        <v>2198</v>
      </c>
      <c r="G332" s="87">
        <v>189.988057</v>
      </c>
      <c r="H332" s="87">
        <f t="shared" si="8"/>
        <v>174.30096972477062</v>
      </c>
    </row>
    <row r="333" spans="1:8" ht="24.95" customHeight="1">
      <c r="A333" s="82">
        <v>327</v>
      </c>
      <c r="B333" s="334"/>
      <c r="C333" s="86" t="s">
        <v>2265</v>
      </c>
      <c r="D333" s="86"/>
      <c r="E333" s="87"/>
      <c r="F333" s="87" t="s">
        <v>2198</v>
      </c>
      <c r="G333" s="87">
        <v>276.68163600000003</v>
      </c>
      <c r="H333" s="87">
        <f t="shared" si="8"/>
        <v>253.83636330275229</v>
      </c>
    </row>
    <row r="334" spans="1:8" ht="24.95" customHeight="1">
      <c r="A334" s="82">
        <v>328</v>
      </c>
      <c r="B334" s="334"/>
      <c r="C334" s="86" t="s">
        <v>2244</v>
      </c>
      <c r="D334" s="86"/>
      <c r="E334" s="87"/>
      <c r="F334" s="87" t="s">
        <v>2198</v>
      </c>
      <c r="G334" s="87">
        <v>379.976113</v>
      </c>
      <c r="H334" s="87">
        <f t="shared" si="8"/>
        <v>348.60193853211007</v>
      </c>
    </row>
    <row r="335" spans="1:8" ht="24.95" customHeight="1">
      <c r="A335" s="82">
        <v>329</v>
      </c>
      <c r="B335" s="334"/>
      <c r="C335" s="86" t="s">
        <v>2246</v>
      </c>
      <c r="D335" s="86"/>
      <c r="E335" s="87"/>
      <c r="F335" s="87" t="s">
        <v>2198</v>
      </c>
      <c r="G335" s="87">
        <v>691.70408999999995</v>
      </c>
      <c r="H335" s="87">
        <f t="shared" si="8"/>
        <v>634.59090825688065</v>
      </c>
    </row>
    <row r="336" spans="1:8" ht="24.95" customHeight="1">
      <c r="A336" s="82">
        <v>330</v>
      </c>
      <c r="B336" s="334"/>
      <c r="C336" s="86" t="s">
        <v>2248</v>
      </c>
      <c r="D336" s="86"/>
      <c r="E336" s="87"/>
      <c r="F336" s="87" t="s">
        <v>2198</v>
      </c>
      <c r="G336" s="87">
        <v>931.49484099999995</v>
      </c>
      <c r="H336" s="87">
        <f t="shared" si="8"/>
        <v>854.58242293577973</v>
      </c>
    </row>
    <row r="337" spans="1:8" ht="24.95" customHeight="1">
      <c r="A337" s="82">
        <v>331</v>
      </c>
      <c r="B337" s="334"/>
      <c r="C337" s="86" t="s">
        <v>2281</v>
      </c>
      <c r="D337" s="86"/>
      <c r="E337" s="87"/>
      <c r="F337" s="87" t="s">
        <v>2198</v>
      </c>
      <c r="G337" s="87">
        <v>1106.7265440000001</v>
      </c>
      <c r="H337" s="87">
        <f t="shared" si="8"/>
        <v>1015.3454532110092</v>
      </c>
    </row>
    <row r="338" spans="1:8" ht="24.95" customHeight="1">
      <c r="A338" s="82">
        <v>332</v>
      </c>
      <c r="B338" s="334"/>
      <c r="C338" s="86" t="s">
        <v>2282</v>
      </c>
      <c r="D338" s="86"/>
      <c r="E338" s="87"/>
      <c r="F338" s="87" t="s">
        <v>2198</v>
      </c>
      <c r="G338" s="87">
        <v>1346.5172950000001</v>
      </c>
      <c r="H338" s="87">
        <f t="shared" si="8"/>
        <v>1235.3369678899082</v>
      </c>
    </row>
    <row r="339" spans="1:8" ht="24.95" customHeight="1">
      <c r="A339" s="82">
        <v>333</v>
      </c>
      <c r="B339" s="334"/>
      <c r="C339" s="86" t="s">
        <v>2283</v>
      </c>
      <c r="D339" s="86"/>
      <c r="E339" s="87"/>
      <c r="F339" s="87" t="s">
        <v>2198</v>
      </c>
      <c r="G339" s="87">
        <v>1549.417162</v>
      </c>
      <c r="H339" s="87">
        <f t="shared" si="8"/>
        <v>1421.4836348623851</v>
      </c>
    </row>
    <row r="340" spans="1:8" ht="24.95" customHeight="1">
      <c r="A340" s="82">
        <v>334</v>
      </c>
      <c r="B340" s="334"/>
      <c r="C340" s="86" t="s">
        <v>2256</v>
      </c>
      <c r="D340" s="86"/>
      <c r="E340" s="87"/>
      <c r="F340" s="87" t="s">
        <v>2198</v>
      </c>
      <c r="G340" s="87">
        <v>1862.9896819999999</v>
      </c>
      <c r="H340" s="87">
        <f t="shared" si="8"/>
        <v>1709.1648458715595</v>
      </c>
    </row>
    <row r="341" spans="1:8" ht="24.95" customHeight="1">
      <c r="A341" s="82">
        <v>335</v>
      </c>
      <c r="B341" s="334"/>
      <c r="C341" s="86" t="s">
        <v>2257</v>
      </c>
      <c r="D341" s="86"/>
      <c r="E341" s="87"/>
      <c r="F341" s="87" t="s">
        <v>2198</v>
      </c>
      <c r="G341" s="87">
        <v>2259.5666940000001</v>
      </c>
      <c r="H341" s="87">
        <f t="shared" si="8"/>
        <v>2072.9969669724769</v>
      </c>
    </row>
    <row r="342" spans="1:8" ht="24.95" customHeight="1">
      <c r="A342" s="82">
        <v>336</v>
      </c>
      <c r="B342" s="334"/>
      <c r="C342" s="86" t="s">
        <v>2258</v>
      </c>
      <c r="D342" s="86"/>
      <c r="E342" s="87"/>
      <c r="F342" s="87" t="s">
        <v>2198</v>
      </c>
      <c r="G342" s="87">
        <v>2766.8163599999998</v>
      </c>
      <c r="H342" s="87">
        <f t="shared" si="8"/>
        <v>2538.3636330275226</v>
      </c>
    </row>
    <row r="343" spans="1:8" ht="24.95" customHeight="1">
      <c r="A343" s="82">
        <v>337</v>
      </c>
      <c r="B343" s="334"/>
      <c r="C343" s="86" t="s">
        <v>2259</v>
      </c>
      <c r="D343" s="86"/>
      <c r="E343" s="87"/>
      <c r="F343" s="87" t="s">
        <v>2198</v>
      </c>
      <c r="G343" s="87">
        <v>3393.9614019999999</v>
      </c>
      <c r="H343" s="87">
        <f t="shared" si="8"/>
        <v>3113.7260568807337</v>
      </c>
    </row>
    <row r="344" spans="1:8" ht="24.95" customHeight="1">
      <c r="A344" s="82">
        <v>338</v>
      </c>
      <c r="B344" s="330" t="s">
        <v>2309</v>
      </c>
      <c r="C344" s="86"/>
      <c r="D344" s="86" t="s">
        <v>2310</v>
      </c>
      <c r="E344" s="87" t="s">
        <v>2311</v>
      </c>
      <c r="F344" s="87" t="s">
        <v>2198</v>
      </c>
      <c r="G344" s="87">
        <v>0.83004500000000003</v>
      </c>
      <c r="H344" s="87">
        <f t="shared" si="8"/>
        <v>0.76150917431192655</v>
      </c>
    </row>
    <row r="345" spans="1:8" ht="24.95" customHeight="1">
      <c r="A345" s="82">
        <v>339</v>
      </c>
      <c r="B345" s="330"/>
      <c r="C345" s="86"/>
      <c r="D345" s="86" t="s">
        <v>2312</v>
      </c>
      <c r="E345" s="87" t="s">
        <v>2313</v>
      </c>
      <c r="F345" s="87" t="s">
        <v>2198</v>
      </c>
      <c r="G345" s="87">
        <v>2.0956320000000002</v>
      </c>
      <c r="H345" s="87">
        <f t="shared" si="8"/>
        <v>1.9225981651376147</v>
      </c>
    </row>
    <row r="346" spans="1:8" ht="24.95" customHeight="1">
      <c r="A346" s="82">
        <v>342</v>
      </c>
      <c r="B346" s="330"/>
      <c r="C346" s="86"/>
      <c r="D346" s="86" t="s">
        <v>2314</v>
      </c>
      <c r="E346" s="87" t="s">
        <v>2315</v>
      </c>
      <c r="F346" s="87" t="s">
        <v>2198</v>
      </c>
      <c r="G346" s="87">
        <v>4.8995100000000003</v>
      </c>
      <c r="H346" s="87">
        <f t="shared" si="8"/>
        <v>4.4949633027522937</v>
      </c>
    </row>
    <row r="347" spans="1:8" ht="24.95" customHeight="1">
      <c r="A347" s="82">
        <v>343</v>
      </c>
      <c r="B347" s="330"/>
      <c r="C347" s="86"/>
      <c r="D347" s="86" t="s">
        <v>2316</v>
      </c>
      <c r="E347" s="87" t="s">
        <v>2317</v>
      </c>
      <c r="F347" s="87" t="s">
        <v>2198</v>
      </c>
      <c r="G347" s="87">
        <v>6.5197440000000002</v>
      </c>
      <c r="H347" s="87">
        <f t="shared" si="8"/>
        <v>5.9814165137614674</v>
      </c>
    </row>
    <row r="348" spans="1:8" ht="24.95" customHeight="1">
      <c r="A348" s="82">
        <v>344</v>
      </c>
      <c r="B348" s="330"/>
      <c r="C348" s="86"/>
      <c r="D348" s="86" t="s">
        <v>2318</v>
      </c>
      <c r="E348" s="87" t="s">
        <v>2319</v>
      </c>
      <c r="F348" s="87" t="s">
        <v>2198</v>
      </c>
      <c r="G348" s="87">
        <v>10.924452</v>
      </c>
      <c r="H348" s="87">
        <f t="shared" si="8"/>
        <v>10.022433027522936</v>
      </c>
    </row>
    <row r="349" spans="1:8" ht="24.95" customHeight="1">
      <c r="A349" s="82">
        <v>345</v>
      </c>
      <c r="B349" s="330"/>
      <c r="C349" s="86"/>
      <c r="D349" s="86" t="s">
        <v>2320</v>
      </c>
      <c r="E349" s="87" t="s">
        <v>2321</v>
      </c>
      <c r="F349" s="87" t="s">
        <v>2198</v>
      </c>
      <c r="G349" s="87">
        <v>15.21749</v>
      </c>
      <c r="H349" s="87">
        <f t="shared" si="8"/>
        <v>13.960999999999999</v>
      </c>
    </row>
    <row r="350" spans="1:8" ht="24.95" customHeight="1">
      <c r="A350" s="82">
        <v>346</v>
      </c>
      <c r="B350" s="330"/>
      <c r="C350" s="86"/>
      <c r="D350" s="86" t="s">
        <v>2322</v>
      </c>
      <c r="E350" s="87" t="s">
        <v>2226</v>
      </c>
      <c r="F350" s="87" t="s">
        <v>2198</v>
      </c>
      <c r="G350" s="87">
        <v>48.419286</v>
      </c>
      <c r="H350" s="87">
        <f t="shared" si="8"/>
        <v>44.42136330275229</v>
      </c>
    </row>
    <row r="351" spans="1:8" ht="24.95" customHeight="1">
      <c r="A351" s="82">
        <v>347</v>
      </c>
      <c r="B351" s="330"/>
      <c r="C351" s="86"/>
      <c r="D351" s="86" t="s">
        <v>2323</v>
      </c>
      <c r="E351" s="87" t="s">
        <v>2223</v>
      </c>
      <c r="F351" s="87" t="s">
        <v>2198</v>
      </c>
      <c r="G351" s="87">
        <v>69.170409000000006</v>
      </c>
      <c r="H351" s="87">
        <f t="shared" si="8"/>
        <v>63.459090825688072</v>
      </c>
    </row>
    <row r="352" spans="1:8" ht="24.95" customHeight="1">
      <c r="A352" s="82">
        <v>348</v>
      </c>
      <c r="B352" s="330"/>
      <c r="C352" s="86"/>
      <c r="D352" s="86" t="s">
        <v>2324</v>
      </c>
      <c r="E352" s="87" t="s">
        <v>2237</v>
      </c>
      <c r="F352" s="87" t="s">
        <v>2198</v>
      </c>
      <c r="G352" s="87">
        <v>113.439471</v>
      </c>
      <c r="H352" s="87">
        <f t="shared" si="8"/>
        <v>104.07290917431192</v>
      </c>
    </row>
    <row r="353" spans="1:8" ht="24.95" customHeight="1">
      <c r="A353" s="82">
        <v>349</v>
      </c>
      <c r="B353" s="330"/>
      <c r="C353" s="86"/>
      <c r="D353" s="86" t="s">
        <v>2325</v>
      </c>
      <c r="E353" s="87" t="s">
        <v>2325</v>
      </c>
      <c r="F353" s="87" t="s">
        <v>2198</v>
      </c>
      <c r="G353" s="87">
        <v>158.63080500000001</v>
      </c>
      <c r="H353" s="87">
        <f t="shared" si="8"/>
        <v>145.5328486238532</v>
      </c>
    </row>
    <row r="354" spans="1:8" ht="24.95" customHeight="1">
      <c r="A354" s="82">
        <v>350</v>
      </c>
      <c r="B354" s="330"/>
      <c r="C354" s="86"/>
      <c r="D354" s="86" t="s">
        <v>2326</v>
      </c>
      <c r="E354" s="89">
        <v>150</v>
      </c>
      <c r="F354" s="87" t="s">
        <v>2198</v>
      </c>
      <c r="G354" s="87">
        <v>276.68163600000003</v>
      </c>
      <c r="H354" s="87">
        <f t="shared" si="8"/>
        <v>253.83636330275229</v>
      </c>
    </row>
    <row r="355" spans="1:8" ht="24.95" customHeight="1">
      <c r="A355" s="82">
        <v>351</v>
      </c>
      <c r="B355" s="330"/>
      <c r="C355" s="86"/>
      <c r="D355" s="86" t="s">
        <v>2327</v>
      </c>
      <c r="E355" s="89">
        <v>160</v>
      </c>
      <c r="F355" s="87" t="s">
        <v>2198</v>
      </c>
      <c r="G355" s="87">
        <v>310.80570399999999</v>
      </c>
      <c r="H355" s="87">
        <f t="shared" si="8"/>
        <v>285.142847706422</v>
      </c>
    </row>
    <row r="356" spans="1:8" ht="24.95" customHeight="1">
      <c r="A356" s="82">
        <v>352</v>
      </c>
      <c r="B356" s="330"/>
      <c r="C356" s="86"/>
      <c r="D356" s="86" t="s">
        <v>2328</v>
      </c>
      <c r="E356" s="89">
        <v>180</v>
      </c>
      <c r="F356" s="87" t="s">
        <v>2198</v>
      </c>
      <c r="G356" s="87">
        <v>379.976113</v>
      </c>
      <c r="H356" s="87">
        <f t="shared" si="8"/>
        <v>348.60193853211007</v>
      </c>
    </row>
    <row r="357" spans="1:8" ht="24.95" customHeight="1">
      <c r="A357" s="82">
        <v>353</v>
      </c>
      <c r="B357" s="330"/>
      <c r="C357" s="86"/>
      <c r="D357" s="86" t="s">
        <v>2329</v>
      </c>
      <c r="E357" s="89">
        <v>200</v>
      </c>
      <c r="F357" s="87" t="s">
        <v>2198</v>
      </c>
      <c r="G357" s="87">
        <v>449.146522</v>
      </c>
      <c r="H357" s="87">
        <f t="shared" si="8"/>
        <v>412.06102935779813</v>
      </c>
    </row>
    <row r="358" spans="1:8" ht="24.95" customHeight="1">
      <c r="A358" s="82">
        <v>354</v>
      </c>
      <c r="B358" s="330"/>
      <c r="C358" s="86"/>
      <c r="D358" s="86" t="s">
        <v>2330</v>
      </c>
      <c r="E358" s="89">
        <v>220</v>
      </c>
      <c r="F358" s="87" t="s">
        <v>2198</v>
      </c>
      <c r="G358" s="87">
        <v>622.533681</v>
      </c>
      <c r="H358" s="87">
        <f t="shared" si="8"/>
        <v>571.13181743119264</v>
      </c>
    </row>
    <row r="359" spans="1:8" ht="24.95" customHeight="1">
      <c r="A359" s="82">
        <v>355</v>
      </c>
      <c r="B359" s="330"/>
      <c r="C359" s="86"/>
      <c r="D359" s="89" t="s">
        <v>2331</v>
      </c>
      <c r="E359" s="89">
        <v>250</v>
      </c>
      <c r="F359" s="87" t="s">
        <v>2198</v>
      </c>
      <c r="G359" s="87">
        <v>682.48136899999997</v>
      </c>
      <c r="H359" s="87">
        <f t="shared" si="8"/>
        <v>626.12969633027512</v>
      </c>
    </row>
    <row r="360" spans="1:8" ht="24.95" customHeight="1">
      <c r="A360" s="82">
        <v>356</v>
      </c>
      <c r="B360" s="330" t="s">
        <v>2332</v>
      </c>
      <c r="C360" s="86" t="s">
        <v>73</v>
      </c>
      <c r="D360" s="86"/>
      <c r="E360" s="87" t="s">
        <v>2333</v>
      </c>
      <c r="F360" s="87" t="s">
        <v>2198</v>
      </c>
      <c r="G360" s="87">
        <v>158.63080500000001</v>
      </c>
      <c r="H360" s="87">
        <f t="shared" si="8"/>
        <v>145.5328486238532</v>
      </c>
    </row>
    <row r="361" spans="1:8" ht="24.95" customHeight="1">
      <c r="A361" s="82">
        <v>357</v>
      </c>
      <c r="B361" s="330"/>
      <c r="C361" s="86" t="s">
        <v>56</v>
      </c>
      <c r="D361" s="86"/>
      <c r="E361" s="87" t="s">
        <v>2271</v>
      </c>
      <c r="F361" s="87" t="s">
        <v>2198</v>
      </c>
      <c r="G361" s="87">
        <v>258.23619400000001</v>
      </c>
      <c r="H361" s="87">
        <f t="shared" si="8"/>
        <v>236.91393944954129</v>
      </c>
    </row>
    <row r="362" spans="1:8" ht="24.95" customHeight="1">
      <c r="A362" s="82">
        <v>358</v>
      </c>
      <c r="B362" s="330"/>
      <c r="C362" s="86" t="s">
        <v>76</v>
      </c>
      <c r="D362" s="86"/>
      <c r="E362" s="87" t="s">
        <v>2272</v>
      </c>
      <c r="F362" s="87" t="s">
        <v>2198</v>
      </c>
      <c r="G362" s="87">
        <v>327.40660300000002</v>
      </c>
      <c r="H362" s="87">
        <f t="shared" si="8"/>
        <v>300.37303027522933</v>
      </c>
    </row>
    <row r="363" spans="1:8" ht="24.95" customHeight="1">
      <c r="A363" s="82">
        <v>359</v>
      </c>
      <c r="B363" s="330"/>
      <c r="C363" s="86" t="s">
        <v>78</v>
      </c>
      <c r="D363" s="86"/>
      <c r="E363" s="87" t="s">
        <v>2250</v>
      </c>
      <c r="F363" s="87" t="s">
        <v>2198</v>
      </c>
      <c r="G363" s="87">
        <v>481.42604699999998</v>
      </c>
      <c r="H363" s="87">
        <f t="shared" si="8"/>
        <v>441.6752724770642</v>
      </c>
    </row>
    <row r="364" spans="1:8" ht="24.95" customHeight="1">
      <c r="A364" s="82">
        <v>360</v>
      </c>
      <c r="B364" s="330"/>
      <c r="C364" s="86" t="s">
        <v>95</v>
      </c>
      <c r="D364" s="86"/>
      <c r="E364" s="87" t="s">
        <v>2245</v>
      </c>
      <c r="F364" s="87" t="s">
        <v>2198</v>
      </c>
      <c r="G364" s="87">
        <v>622.533681</v>
      </c>
      <c r="H364" s="87">
        <f t="shared" si="8"/>
        <v>571.13181743119264</v>
      </c>
    </row>
    <row r="365" spans="1:8" ht="24.95" customHeight="1">
      <c r="A365" s="82">
        <v>361</v>
      </c>
      <c r="B365" s="330"/>
      <c r="C365" s="86">
        <v>11</v>
      </c>
      <c r="D365" s="86"/>
      <c r="E365" s="87" t="s">
        <v>2334</v>
      </c>
      <c r="F365" s="87" t="s">
        <v>2198</v>
      </c>
      <c r="G365" s="87">
        <v>760.87449900000001</v>
      </c>
      <c r="H365" s="87">
        <f t="shared" si="8"/>
        <v>698.04999908256877</v>
      </c>
    </row>
    <row r="366" spans="1:8" ht="24.95" customHeight="1">
      <c r="A366" s="82">
        <v>362</v>
      </c>
      <c r="B366" s="330"/>
      <c r="C366" s="86">
        <v>12</v>
      </c>
      <c r="D366" s="86"/>
      <c r="E366" s="87" t="s">
        <v>2335</v>
      </c>
      <c r="F366" s="87" t="s">
        <v>2198</v>
      </c>
      <c r="G366" s="87">
        <v>968.38572599999998</v>
      </c>
      <c r="H366" s="87">
        <f t="shared" si="8"/>
        <v>888.42727155963291</v>
      </c>
    </row>
    <row r="367" spans="1:8" ht="24.95" customHeight="1">
      <c r="A367" s="82">
        <v>363</v>
      </c>
      <c r="B367" s="330" t="s">
        <v>2336</v>
      </c>
      <c r="C367" s="86" t="s">
        <v>66</v>
      </c>
      <c r="D367" s="86" t="s">
        <v>2337</v>
      </c>
      <c r="E367" s="87" t="s">
        <v>2235</v>
      </c>
      <c r="F367" s="87" t="s">
        <v>2198</v>
      </c>
      <c r="G367" s="87">
        <v>96.838572999999997</v>
      </c>
      <c r="H367" s="87">
        <f t="shared" si="8"/>
        <v>88.842727522935775</v>
      </c>
    </row>
    <row r="368" spans="1:8" ht="24.95" customHeight="1">
      <c r="A368" s="82">
        <v>364</v>
      </c>
      <c r="B368" s="330"/>
      <c r="C368" s="86" t="s">
        <v>69</v>
      </c>
      <c r="D368" s="86" t="s">
        <v>2338</v>
      </c>
      <c r="E368" s="87" t="s">
        <v>2339</v>
      </c>
      <c r="F368" s="87" t="s">
        <v>2198</v>
      </c>
      <c r="G368" s="87">
        <v>198.28850600000001</v>
      </c>
      <c r="H368" s="87">
        <f t="shared" si="8"/>
        <v>181.91606055045872</v>
      </c>
    </row>
    <row r="369" spans="1:8" ht="24.95" customHeight="1">
      <c r="A369" s="82">
        <v>365</v>
      </c>
      <c r="B369" s="330"/>
      <c r="C369" s="86" t="s">
        <v>71</v>
      </c>
      <c r="D369" s="86"/>
      <c r="E369" s="87"/>
      <c r="F369" s="87" t="s">
        <v>2198</v>
      </c>
      <c r="G369" s="87">
        <v>304.34980000000002</v>
      </c>
      <c r="H369" s="87">
        <f t="shared" si="8"/>
        <v>279.21999999999997</v>
      </c>
    </row>
    <row r="370" spans="1:8" ht="24.95" customHeight="1">
      <c r="A370" s="82">
        <v>366</v>
      </c>
      <c r="B370" s="330"/>
      <c r="C370" s="86" t="s">
        <v>73</v>
      </c>
      <c r="D370" s="86"/>
      <c r="E370" s="87"/>
      <c r="F370" s="87" t="s">
        <v>2198</v>
      </c>
      <c r="G370" s="87">
        <v>391.96565099999998</v>
      </c>
      <c r="H370" s="87">
        <f t="shared" si="8"/>
        <v>359.60151467889904</v>
      </c>
    </row>
    <row r="371" spans="1:8" ht="24.95" customHeight="1">
      <c r="A371" s="82">
        <v>367</v>
      </c>
      <c r="B371" s="330"/>
      <c r="C371" s="86" t="s">
        <v>56</v>
      </c>
      <c r="D371" s="86"/>
      <c r="E371" s="87"/>
      <c r="F371" s="87" t="s">
        <v>2198</v>
      </c>
      <c r="G371" s="87">
        <v>502.638305</v>
      </c>
      <c r="H371" s="87">
        <f t="shared" si="8"/>
        <v>461.13605963302751</v>
      </c>
    </row>
    <row r="372" spans="1:8" ht="24.95" customHeight="1">
      <c r="A372" s="82">
        <v>368</v>
      </c>
      <c r="B372" s="330"/>
      <c r="C372" s="86" t="s">
        <v>76</v>
      </c>
      <c r="D372" s="86"/>
      <c r="E372" s="87"/>
      <c r="F372" s="87" t="s">
        <v>2198</v>
      </c>
      <c r="G372" s="87">
        <v>608.69959900000003</v>
      </c>
      <c r="H372" s="87">
        <f t="shared" si="8"/>
        <v>558.43999908256876</v>
      </c>
    </row>
    <row r="373" spans="1:8" ht="24.95" customHeight="1">
      <c r="A373" s="82">
        <v>369</v>
      </c>
      <c r="B373" s="330" t="s">
        <v>2340</v>
      </c>
      <c r="C373" s="86">
        <v>2</v>
      </c>
      <c r="D373" s="86"/>
      <c r="E373" s="87"/>
      <c r="F373" s="87" t="s">
        <v>2198</v>
      </c>
      <c r="G373" s="87">
        <v>4.7958150000000002</v>
      </c>
      <c r="H373" s="87">
        <f t="shared" si="8"/>
        <v>4.3998302752293572</v>
      </c>
    </row>
    <row r="374" spans="1:8" ht="24.95" customHeight="1">
      <c r="A374" s="82">
        <v>370</v>
      </c>
      <c r="B374" s="330"/>
      <c r="C374" s="86">
        <v>3</v>
      </c>
      <c r="D374" s="86"/>
      <c r="E374" s="87"/>
      <c r="F374" s="87" t="s">
        <v>2198</v>
      </c>
      <c r="G374" s="87">
        <v>16.600898000000001</v>
      </c>
      <c r="H374" s="87">
        <f t="shared" si="8"/>
        <v>15.230181651376146</v>
      </c>
    </row>
    <row r="375" spans="1:8" ht="24.95" customHeight="1">
      <c r="A375" s="82">
        <v>371</v>
      </c>
      <c r="B375" s="330"/>
      <c r="C375" s="86">
        <v>4</v>
      </c>
      <c r="D375" s="86"/>
      <c r="E375" s="87"/>
      <c r="F375" s="87" t="s">
        <v>2198</v>
      </c>
      <c r="G375" s="87">
        <v>37.813156999999997</v>
      </c>
      <c r="H375" s="87">
        <f t="shared" si="8"/>
        <v>34.690969724770639</v>
      </c>
    </row>
    <row r="376" spans="1:8" ht="24.95" customHeight="1">
      <c r="A376" s="82">
        <v>372</v>
      </c>
      <c r="B376" s="330"/>
      <c r="C376" s="86">
        <v>5</v>
      </c>
      <c r="D376" s="86"/>
      <c r="E376" s="87"/>
      <c r="F376" s="87" t="s">
        <v>2198</v>
      </c>
      <c r="G376" s="87">
        <v>83.004491000000002</v>
      </c>
      <c r="H376" s="87">
        <f t="shared" si="8"/>
        <v>76.15090917431192</v>
      </c>
    </row>
    <row r="377" spans="1:8" ht="24.95" customHeight="1">
      <c r="A377" s="82">
        <v>373</v>
      </c>
      <c r="B377" s="330"/>
      <c r="C377" s="86">
        <v>6</v>
      </c>
      <c r="D377" s="86"/>
      <c r="E377" s="87"/>
      <c r="F377" s="87" t="s">
        <v>2198</v>
      </c>
      <c r="G377" s="87">
        <v>124.506736</v>
      </c>
      <c r="H377" s="87">
        <f t="shared" si="8"/>
        <v>114.22636330275229</v>
      </c>
    </row>
    <row r="378" spans="1:8" ht="24.95" customHeight="1">
      <c r="A378" s="82">
        <v>374</v>
      </c>
      <c r="B378" s="330"/>
      <c r="C378" s="86">
        <v>7</v>
      </c>
      <c r="D378" s="86"/>
      <c r="E378" s="87"/>
      <c r="F378" s="87" t="s">
        <v>2198</v>
      </c>
      <c r="G378" s="87">
        <v>193.677145</v>
      </c>
      <c r="H378" s="87">
        <f t="shared" si="8"/>
        <v>177.68545412844034</v>
      </c>
    </row>
    <row r="379" spans="1:8" ht="24.95" customHeight="1">
      <c r="A379" s="82">
        <v>375</v>
      </c>
      <c r="B379" s="330"/>
      <c r="C379" s="86">
        <v>8</v>
      </c>
      <c r="D379" s="86"/>
      <c r="E379" s="87"/>
      <c r="F379" s="87" t="s">
        <v>2198</v>
      </c>
      <c r="G379" s="87">
        <v>249.01347200000001</v>
      </c>
      <c r="H379" s="87">
        <f t="shared" si="8"/>
        <v>228.45272660550458</v>
      </c>
    </row>
    <row r="380" spans="1:8" ht="24.95" customHeight="1">
      <c r="A380" s="82">
        <v>376</v>
      </c>
      <c r="B380" s="330"/>
      <c r="C380" s="86">
        <v>9</v>
      </c>
      <c r="D380" s="86"/>
      <c r="E380" s="87"/>
      <c r="F380" s="87" t="s">
        <v>2198</v>
      </c>
      <c r="G380" s="87">
        <v>345.85204499999998</v>
      </c>
      <c r="H380" s="87">
        <f t="shared" si="8"/>
        <v>317.29545412844033</v>
      </c>
    </row>
    <row r="381" spans="1:8" ht="24.95" customHeight="1">
      <c r="A381" s="82">
        <v>377</v>
      </c>
      <c r="B381" s="330"/>
      <c r="C381" s="86">
        <v>10</v>
      </c>
      <c r="D381" s="86"/>
      <c r="E381" s="87"/>
      <c r="F381" s="87" t="s">
        <v>2198</v>
      </c>
      <c r="G381" s="87">
        <v>415.02245399999998</v>
      </c>
      <c r="H381" s="87">
        <f t="shared" si="8"/>
        <v>380.75454495412839</v>
      </c>
    </row>
    <row r="382" spans="1:8" ht="24.95" customHeight="1">
      <c r="A382" s="82">
        <v>378</v>
      </c>
      <c r="B382" s="330"/>
      <c r="C382" s="86">
        <v>11</v>
      </c>
      <c r="D382" s="86"/>
      <c r="E382" s="87"/>
      <c r="F382" s="87" t="s">
        <v>2198</v>
      </c>
      <c r="G382" s="87">
        <v>484.19286299999999</v>
      </c>
      <c r="H382" s="87">
        <f t="shared" si="8"/>
        <v>444.21363577981646</v>
      </c>
    </row>
    <row r="383" spans="1:8" ht="24.95" customHeight="1">
      <c r="A383" s="82">
        <v>379</v>
      </c>
      <c r="B383" s="330"/>
      <c r="C383" s="86">
        <v>12</v>
      </c>
      <c r="D383" s="86"/>
      <c r="E383" s="87"/>
      <c r="F383" s="87" t="s">
        <v>2198</v>
      </c>
      <c r="G383" s="87">
        <v>553.36327200000005</v>
      </c>
      <c r="H383" s="87">
        <f t="shared" si="8"/>
        <v>507.67272660550458</v>
      </c>
    </row>
    <row r="384" spans="1:8" ht="24.95" customHeight="1">
      <c r="A384" s="82">
        <v>380</v>
      </c>
      <c r="B384" s="330"/>
      <c r="C384" s="86">
        <v>13</v>
      </c>
      <c r="D384" s="86"/>
      <c r="E384" s="87"/>
      <c r="F384" s="87" t="s">
        <v>2198</v>
      </c>
      <c r="G384" s="87">
        <v>636.36776299999997</v>
      </c>
      <c r="H384" s="87">
        <f t="shared" si="8"/>
        <v>583.82363577981641</v>
      </c>
    </row>
    <row r="385" spans="1:8" ht="24.95" customHeight="1">
      <c r="A385" s="82">
        <v>381</v>
      </c>
      <c r="B385" s="330"/>
      <c r="C385" s="86">
        <v>14</v>
      </c>
      <c r="D385" s="86"/>
      <c r="E385" s="87"/>
      <c r="F385" s="87" t="s">
        <v>2198</v>
      </c>
      <c r="G385" s="87">
        <v>830.04490799999996</v>
      </c>
      <c r="H385" s="87">
        <f t="shared" si="8"/>
        <v>761.50908990825678</v>
      </c>
    </row>
    <row r="386" spans="1:8" ht="24.95" customHeight="1">
      <c r="A386" s="82">
        <v>382</v>
      </c>
      <c r="B386" s="330"/>
      <c r="C386" s="86">
        <v>15</v>
      </c>
      <c r="D386" s="86"/>
      <c r="E386" s="87"/>
      <c r="F386" s="87" t="s">
        <v>2198</v>
      </c>
      <c r="G386" s="87">
        <v>1106.7265440000001</v>
      </c>
      <c r="H386" s="87">
        <f t="shared" si="8"/>
        <v>1015.3454532110092</v>
      </c>
    </row>
    <row r="387" spans="1:8" ht="24.95" customHeight="1">
      <c r="A387" s="82">
        <v>383</v>
      </c>
      <c r="B387" s="330"/>
      <c r="C387" s="86">
        <v>16</v>
      </c>
      <c r="D387" s="86"/>
      <c r="E387" s="87"/>
      <c r="F387" s="87" t="s">
        <v>2198</v>
      </c>
      <c r="G387" s="87">
        <v>1272.7355259999999</v>
      </c>
      <c r="H387" s="87">
        <f t="shared" si="8"/>
        <v>1167.6472715596328</v>
      </c>
    </row>
    <row r="388" spans="1:8" ht="24.95" customHeight="1">
      <c r="A388" s="82">
        <v>384</v>
      </c>
      <c r="B388" s="330"/>
      <c r="C388" s="86">
        <v>17</v>
      </c>
      <c r="D388" s="86"/>
      <c r="E388" s="87"/>
      <c r="F388" s="87" t="s">
        <v>2198</v>
      </c>
      <c r="G388" s="87">
        <v>1521.748998</v>
      </c>
      <c r="H388" s="87">
        <f t="shared" si="8"/>
        <v>1396.0999981651375</v>
      </c>
    </row>
    <row r="389" spans="1:8" ht="24.95" customHeight="1">
      <c r="A389" s="82">
        <v>385</v>
      </c>
      <c r="B389" s="330"/>
      <c r="C389" s="86">
        <v>18</v>
      </c>
      <c r="D389" s="86"/>
      <c r="E389" s="87"/>
      <c r="F389" s="87" t="s">
        <v>2198</v>
      </c>
      <c r="G389" s="87">
        <v>1706.203422</v>
      </c>
      <c r="H389" s="87">
        <f t="shared" si="8"/>
        <v>1565.3242403669724</v>
      </c>
    </row>
    <row r="390" spans="1:8" ht="24.95" customHeight="1">
      <c r="A390" s="82">
        <v>386</v>
      </c>
      <c r="B390" s="330"/>
      <c r="C390" s="86">
        <v>19</v>
      </c>
      <c r="D390" s="86"/>
      <c r="E390" s="87"/>
      <c r="F390" s="87" t="s">
        <v>2198</v>
      </c>
      <c r="G390" s="87">
        <v>1936.771452</v>
      </c>
      <c r="H390" s="87">
        <f t="shared" si="8"/>
        <v>1776.8545431192658</v>
      </c>
    </row>
    <row r="391" spans="1:8" ht="24.95" customHeight="1">
      <c r="A391" s="82">
        <v>387</v>
      </c>
      <c r="B391" s="330"/>
      <c r="C391" s="86">
        <v>20</v>
      </c>
      <c r="D391" s="86"/>
      <c r="E391" s="87"/>
      <c r="F391" s="87" t="s">
        <v>2198</v>
      </c>
      <c r="G391" s="87">
        <v>2213.4530880000002</v>
      </c>
      <c r="H391" s="87">
        <f t="shared" si="8"/>
        <v>2030.6909064220183</v>
      </c>
    </row>
    <row r="392" spans="1:8" ht="24.95" customHeight="1">
      <c r="A392" s="82">
        <v>388</v>
      </c>
      <c r="B392" s="330" t="s">
        <v>2296</v>
      </c>
      <c r="C392" s="86">
        <v>8</v>
      </c>
      <c r="D392" s="86"/>
      <c r="E392" s="87"/>
      <c r="F392" s="87" t="s">
        <v>2198</v>
      </c>
      <c r="G392" s="87">
        <v>179.843063</v>
      </c>
      <c r="H392" s="87">
        <f t="shared" si="8"/>
        <v>164.99363577981651</v>
      </c>
    </row>
    <row r="393" spans="1:8" ht="24.95" customHeight="1">
      <c r="A393" s="82">
        <v>390</v>
      </c>
      <c r="B393" s="330"/>
      <c r="C393" s="86">
        <v>10</v>
      </c>
      <c r="D393" s="86"/>
      <c r="E393" s="87"/>
      <c r="F393" s="87" t="s">
        <v>2198</v>
      </c>
      <c r="G393" s="87">
        <v>310.80570399999999</v>
      </c>
      <c r="H393" s="87">
        <f t="shared" si="8"/>
        <v>285.142847706422</v>
      </c>
    </row>
    <row r="394" spans="1:8" ht="24.95" customHeight="1">
      <c r="A394" s="82">
        <v>384</v>
      </c>
      <c r="B394" s="330"/>
      <c r="C394" s="86">
        <v>12</v>
      </c>
      <c r="D394" s="86"/>
      <c r="E394" s="87"/>
      <c r="F394" s="87" t="s">
        <v>2198</v>
      </c>
      <c r="G394" s="87">
        <v>498.02694500000001</v>
      </c>
      <c r="H394" s="87">
        <f t="shared" ref="H394:H463" si="9">G394/1.09</f>
        <v>456.90545412844034</v>
      </c>
    </row>
    <row r="395" spans="1:8" ht="24.95" customHeight="1">
      <c r="A395" s="82">
        <v>385</v>
      </c>
      <c r="B395" s="330" t="s">
        <v>2297</v>
      </c>
      <c r="C395" s="86" t="s">
        <v>2263</v>
      </c>
      <c r="D395" s="86"/>
      <c r="E395" s="87"/>
      <c r="F395" s="87" t="s">
        <v>2198</v>
      </c>
      <c r="G395" s="87">
        <v>6.9170410000000002</v>
      </c>
      <c r="H395" s="87">
        <f t="shared" si="9"/>
        <v>6.3459091743119265</v>
      </c>
    </row>
    <row r="396" spans="1:8" ht="24.95" customHeight="1">
      <c r="A396" s="82">
        <v>386</v>
      </c>
      <c r="B396" s="330"/>
      <c r="C396" s="86" t="s">
        <v>2233</v>
      </c>
      <c r="D396" s="86"/>
      <c r="E396" s="87"/>
      <c r="F396" s="87" t="s">
        <v>2198</v>
      </c>
      <c r="G396" s="87">
        <v>13.834082</v>
      </c>
      <c r="H396" s="87">
        <f t="shared" si="9"/>
        <v>12.691818348623853</v>
      </c>
    </row>
    <row r="397" spans="1:8" ht="24.95" customHeight="1">
      <c r="A397" s="82">
        <v>387</v>
      </c>
      <c r="B397" s="330"/>
      <c r="C397" s="86" t="s">
        <v>2238</v>
      </c>
      <c r="D397" s="86"/>
      <c r="E397" s="87"/>
      <c r="F397" s="87" t="s">
        <v>2198</v>
      </c>
      <c r="G397" s="87">
        <v>23.979075000000002</v>
      </c>
      <c r="H397" s="87">
        <f t="shared" si="9"/>
        <v>21.999151376146788</v>
      </c>
    </row>
    <row r="398" spans="1:8" ht="24.95" customHeight="1">
      <c r="A398" s="82">
        <v>388</v>
      </c>
      <c r="B398" s="330"/>
      <c r="C398" s="86" t="s">
        <v>2264</v>
      </c>
      <c r="D398" s="86"/>
      <c r="E398" s="87"/>
      <c r="F398" s="87" t="s">
        <v>2198</v>
      </c>
      <c r="G398" s="87">
        <v>41.502245000000002</v>
      </c>
      <c r="H398" s="87">
        <f t="shared" si="9"/>
        <v>38.075454128440363</v>
      </c>
    </row>
    <row r="399" spans="1:8" ht="24.95" customHeight="1">
      <c r="A399" s="82">
        <v>390</v>
      </c>
      <c r="B399" s="330"/>
      <c r="C399" s="86" t="s">
        <v>2265</v>
      </c>
      <c r="D399" s="86"/>
      <c r="E399" s="87"/>
      <c r="F399" s="87" t="s">
        <v>2198</v>
      </c>
      <c r="G399" s="87">
        <v>69.170409000000006</v>
      </c>
      <c r="H399" s="87">
        <f t="shared" si="9"/>
        <v>63.459090825688072</v>
      </c>
    </row>
    <row r="400" spans="1:8" ht="24.95" customHeight="1">
      <c r="A400" s="82">
        <v>391</v>
      </c>
      <c r="B400" s="330"/>
      <c r="C400" s="86" t="s">
        <v>2244</v>
      </c>
      <c r="D400" s="86"/>
      <c r="E400" s="87"/>
      <c r="F400" s="87" t="s">
        <v>2198</v>
      </c>
      <c r="G400" s="87">
        <v>83.004491000000002</v>
      </c>
      <c r="H400" s="87">
        <f t="shared" si="9"/>
        <v>76.15090917431192</v>
      </c>
    </row>
    <row r="401" spans="1:8" ht="24.95" customHeight="1">
      <c r="A401" s="82">
        <v>392</v>
      </c>
      <c r="B401" s="330"/>
      <c r="C401" s="86" t="s">
        <v>2246</v>
      </c>
      <c r="D401" s="86"/>
      <c r="E401" s="87"/>
      <c r="F401" s="87" t="s">
        <v>2198</v>
      </c>
      <c r="G401" s="87">
        <v>110.67265399999999</v>
      </c>
      <c r="H401" s="87">
        <f t="shared" si="9"/>
        <v>101.53454495412842</v>
      </c>
    </row>
    <row r="402" spans="1:8" ht="24.95" customHeight="1">
      <c r="A402" s="82">
        <v>393</v>
      </c>
      <c r="B402" s="330"/>
      <c r="C402" s="86" t="s">
        <v>2254</v>
      </c>
      <c r="D402" s="86"/>
      <c r="E402" s="87"/>
      <c r="F402" s="87" t="s">
        <v>2198</v>
      </c>
      <c r="G402" s="87">
        <v>152.17490000000001</v>
      </c>
      <c r="H402" s="87">
        <f t="shared" si="9"/>
        <v>139.60999999999999</v>
      </c>
    </row>
    <row r="403" spans="1:8" ht="24.95" customHeight="1">
      <c r="A403" s="82">
        <v>394</v>
      </c>
      <c r="B403" s="330" t="s">
        <v>2341</v>
      </c>
      <c r="C403" s="86" t="s">
        <v>2264</v>
      </c>
      <c r="D403" s="86"/>
      <c r="E403" s="87"/>
      <c r="F403" s="87" t="s">
        <v>2198</v>
      </c>
      <c r="G403" s="87">
        <v>89.460396000000003</v>
      </c>
      <c r="H403" s="87">
        <f t="shared" si="9"/>
        <v>82.073757798165133</v>
      </c>
    </row>
    <row r="404" spans="1:8" ht="24.95" customHeight="1">
      <c r="A404" s="82">
        <v>395</v>
      </c>
      <c r="B404" s="330"/>
      <c r="C404" s="86" t="s">
        <v>2265</v>
      </c>
      <c r="D404" s="86"/>
      <c r="E404" s="87"/>
      <c r="F404" s="87" t="s">
        <v>2198</v>
      </c>
      <c r="G404" s="87">
        <v>166.008982</v>
      </c>
      <c r="H404" s="87">
        <f t="shared" si="9"/>
        <v>152.30181834862384</v>
      </c>
    </row>
    <row r="405" spans="1:8" ht="24.95" customHeight="1">
      <c r="A405" s="82">
        <v>396</v>
      </c>
      <c r="B405" s="330"/>
      <c r="C405" s="86" t="s">
        <v>2244</v>
      </c>
      <c r="D405" s="86"/>
      <c r="E405" s="87"/>
      <c r="F405" s="87" t="s">
        <v>2198</v>
      </c>
      <c r="G405" s="87">
        <v>249.01347200000001</v>
      </c>
      <c r="H405" s="87">
        <f t="shared" si="9"/>
        <v>228.45272660550458</v>
      </c>
    </row>
    <row r="406" spans="1:8" ht="24.95" customHeight="1">
      <c r="A406" s="82">
        <v>397</v>
      </c>
      <c r="B406" s="330"/>
      <c r="C406" s="86" t="s">
        <v>2246</v>
      </c>
      <c r="D406" s="86"/>
      <c r="E406" s="87"/>
      <c r="F406" s="87" t="s">
        <v>2198</v>
      </c>
      <c r="G406" s="87">
        <v>341.24068399999999</v>
      </c>
      <c r="H406" s="87">
        <f t="shared" si="9"/>
        <v>313.06484770642197</v>
      </c>
    </row>
    <row r="407" spans="1:8" ht="24.95" customHeight="1">
      <c r="A407" s="82">
        <v>398</v>
      </c>
      <c r="B407" s="330"/>
      <c r="C407" s="86" t="s">
        <v>2248</v>
      </c>
      <c r="D407" s="86"/>
      <c r="E407" s="87"/>
      <c r="F407" s="87" t="s">
        <v>2198</v>
      </c>
      <c r="G407" s="87">
        <v>622.533681</v>
      </c>
      <c r="H407" s="87">
        <f t="shared" si="9"/>
        <v>571.13181743119264</v>
      </c>
    </row>
    <row r="408" spans="1:8" ht="24.95" customHeight="1">
      <c r="A408" s="82">
        <v>399</v>
      </c>
      <c r="B408" s="330"/>
      <c r="C408" s="86" t="s">
        <v>2281</v>
      </c>
      <c r="D408" s="86"/>
      <c r="E408" s="87"/>
      <c r="F408" s="87" t="s">
        <v>2198</v>
      </c>
      <c r="G408" s="87">
        <v>996.05389000000002</v>
      </c>
      <c r="H408" s="87">
        <f t="shared" si="9"/>
        <v>913.81090825688068</v>
      </c>
    </row>
    <row r="409" spans="1:8" ht="24.95" customHeight="1">
      <c r="A409" s="82">
        <v>400</v>
      </c>
      <c r="B409" s="330" t="s">
        <v>2342</v>
      </c>
      <c r="C409" s="86">
        <v>2</v>
      </c>
      <c r="D409" s="86"/>
      <c r="E409" s="87"/>
      <c r="F409" s="87" t="s">
        <v>2198</v>
      </c>
      <c r="G409" s="87">
        <v>16.600898000000001</v>
      </c>
      <c r="H409" s="87">
        <f t="shared" si="9"/>
        <v>15.230181651376146</v>
      </c>
    </row>
    <row r="410" spans="1:8" ht="24.95" customHeight="1">
      <c r="A410" s="82">
        <v>401</v>
      </c>
      <c r="B410" s="330"/>
      <c r="C410" s="86">
        <v>4</v>
      </c>
      <c r="D410" s="86"/>
      <c r="E410" s="87"/>
      <c r="F410" s="87" t="s">
        <v>2198</v>
      </c>
      <c r="G410" s="87">
        <v>69.170409000000006</v>
      </c>
      <c r="H410" s="87">
        <f t="shared" si="9"/>
        <v>63.459090825688072</v>
      </c>
    </row>
    <row r="411" spans="1:8" ht="24.95" customHeight="1">
      <c r="A411" s="82">
        <v>402</v>
      </c>
      <c r="B411" s="330"/>
      <c r="C411" s="86">
        <v>6</v>
      </c>
      <c r="D411" s="86"/>
      <c r="E411" s="87"/>
      <c r="F411" s="87" t="s">
        <v>2198</v>
      </c>
      <c r="G411" s="87">
        <v>179.843063</v>
      </c>
      <c r="H411" s="87">
        <f t="shared" si="9"/>
        <v>164.99363577981651</v>
      </c>
    </row>
    <row r="412" spans="1:8" ht="24.95" customHeight="1">
      <c r="A412" s="82">
        <v>403</v>
      </c>
      <c r="B412" s="330"/>
      <c r="C412" s="86">
        <v>7</v>
      </c>
      <c r="D412" s="86"/>
      <c r="E412" s="87"/>
      <c r="F412" s="87" t="s">
        <v>2198</v>
      </c>
      <c r="G412" s="87">
        <v>239.790751</v>
      </c>
      <c r="H412" s="87">
        <f t="shared" si="9"/>
        <v>219.99151467889908</v>
      </c>
    </row>
    <row r="413" spans="1:8" ht="24.95" customHeight="1">
      <c r="A413" s="82">
        <v>404</v>
      </c>
      <c r="B413" s="330"/>
      <c r="C413" s="86">
        <v>8</v>
      </c>
      <c r="D413" s="86"/>
      <c r="E413" s="87"/>
      <c r="F413" s="87" t="s">
        <v>2198</v>
      </c>
      <c r="G413" s="87">
        <v>341.24068399999999</v>
      </c>
      <c r="H413" s="87">
        <f t="shared" si="9"/>
        <v>313.06484770642197</v>
      </c>
    </row>
    <row r="414" spans="1:8" ht="24.95" customHeight="1">
      <c r="A414" s="82">
        <v>405</v>
      </c>
      <c r="B414" s="330"/>
      <c r="C414" s="86">
        <v>9</v>
      </c>
      <c r="D414" s="86"/>
      <c r="E414" s="87"/>
      <c r="F414" s="87" t="s">
        <v>2198</v>
      </c>
      <c r="G414" s="87">
        <v>447.30197800000002</v>
      </c>
      <c r="H414" s="87">
        <f t="shared" si="9"/>
        <v>410.36878715596328</v>
      </c>
    </row>
    <row r="415" spans="1:8" ht="24.95" customHeight="1">
      <c r="A415" s="82">
        <v>406</v>
      </c>
      <c r="B415" s="330"/>
      <c r="C415" s="86">
        <v>10</v>
      </c>
      <c r="D415" s="86"/>
      <c r="E415" s="87"/>
      <c r="F415" s="87" t="s">
        <v>2198</v>
      </c>
      <c r="G415" s="87">
        <v>608.69959900000003</v>
      </c>
      <c r="H415" s="87">
        <f t="shared" si="9"/>
        <v>558.43999908256876</v>
      </c>
    </row>
    <row r="416" spans="1:8" ht="24.95" customHeight="1">
      <c r="A416" s="82">
        <v>407</v>
      </c>
      <c r="B416" s="330"/>
      <c r="C416" s="86">
        <v>11</v>
      </c>
      <c r="D416" s="86"/>
      <c r="E416" s="87"/>
      <c r="F416" s="87" t="s">
        <v>2198</v>
      </c>
      <c r="G416" s="87">
        <v>830.04490799999996</v>
      </c>
      <c r="H416" s="87">
        <f t="shared" si="9"/>
        <v>761.50908990825678</v>
      </c>
    </row>
    <row r="417" spans="1:8" ht="24.95" customHeight="1">
      <c r="A417" s="82">
        <v>408</v>
      </c>
      <c r="B417" s="330"/>
      <c r="C417" s="86">
        <v>12</v>
      </c>
      <c r="D417" s="86"/>
      <c r="E417" s="87"/>
      <c r="F417" s="87" t="s">
        <v>2198</v>
      </c>
      <c r="G417" s="87">
        <v>1106.7265440000001</v>
      </c>
      <c r="H417" s="87">
        <f t="shared" si="9"/>
        <v>1015.3454532110092</v>
      </c>
    </row>
    <row r="418" spans="1:8" ht="24.95" customHeight="1">
      <c r="A418" s="82">
        <v>409</v>
      </c>
      <c r="B418" s="330"/>
      <c r="C418" s="86">
        <v>13</v>
      </c>
      <c r="D418" s="86"/>
      <c r="E418" s="87"/>
      <c r="F418" s="87" t="s">
        <v>2198</v>
      </c>
      <c r="G418" s="87">
        <v>1383.4081799999999</v>
      </c>
      <c r="H418" s="87">
        <f t="shared" si="9"/>
        <v>1269.1818165137613</v>
      </c>
    </row>
    <row r="419" spans="1:8" ht="24.95" customHeight="1">
      <c r="A419" s="82">
        <v>410</v>
      </c>
      <c r="B419" s="330"/>
      <c r="C419" s="86">
        <v>14</v>
      </c>
      <c r="D419" s="86"/>
      <c r="E419" s="87"/>
      <c r="F419" s="87" t="s">
        <v>2198</v>
      </c>
      <c r="G419" s="87">
        <v>1590.9194070000001</v>
      </c>
      <c r="H419" s="87">
        <f t="shared" si="9"/>
        <v>1459.5590889908256</v>
      </c>
    </row>
    <row r="420" spans="1:8" ht="24.95" customHeight="1">
      <c r="A420" s="82">
        <v>411</v>
      </c>
      <c r="B420" s="330"/>
      <c r="C420" s="86">
        <v>15</v>
      </c>
      <c r="D420" s="86"/>
      <c r="E420" s="87"/>
      <c r="F420" s="87" t="s">
        <v>2198</v>
      </c>
      <c r="G420" s="87">
        <v>2075.1122700000001</v>
      </c>
      <c r="H420" s="87">
        <f t="shared" si="9"/>
        <v>1903.7727247706421</v>
      </c>
    </row>
    <row r="421" spans="1:8" ht="24.95" customHeight="1">
      <c r="A421" s="82">
        <v>412</v>
      </c>
      <c r="B421" s="330"/>
      <c r="C421" s="86">
        <v>16</v>
      </c>
      <c r="D421" s="86"/>
      <c r="E421" s="87"/>
      <c r="F421" s="87" t="s">
        <v>2198</v>
      </c>
      <c r="G421" s="87">
        <v>2259.5666940000001</v>
      </c>
      <c r="H421" s="87">
        <f t="shared" si="9"/>
        <v>2072.9969669724769</v>
      </c>
    </row>
    <row r="422" spans="1:8" ht="24.95" customHeight="1">
      <c r="A422" s="82">
        <v>413</v>
      </c>
      <c r="B422" s="330"/>
      <c r="C422" s="86">
        <v>17</v>
      </c>
      <c r="D422" s="86"/>
      <c r="E422" s="87"/>
      <c r="F422" s="87" t="s">
        <v>2198</v>
      </c>
      <c r="G422" s="87">
        <v>2582.3619359999998</v>
      </c>
      <c r="H422" s="87">
        <f t="shared" si="9"/>
        <v>2369.1393908256878</v>
      </c>
    </row>
    <row r="423" spans="1:8" ht="24.95" customHeight="1">
      <c r="A423" s="82">
        <v>414</v>
      </c>
      <c r="B423" s="330"/>
      <c r="C423" s="86">
        <v>18</v>
      </c>
      <c r="D423" s="86"/>
      <c r="E423" s="87"/>
      <c r="F423" s="87" t="s">
        <v>2198</v>
      </c>
      <c r="G423" s="87">
        <v>3246.3978619999998</v>
      </c>
      <c r="H423" s="87">
        <f t="shared" si="9"/>
        <v>2978.3466623853205</v>
      </c>
    </row>
    <row r="424" spans="1:8" ht="24.95" customHeight="1">
      <c r="A424" s="82">
        <v>415</v>
      </c>
      <c r="B424" s="330" t="s">
        <v>2343</v>
      </c>
      <c r="C424" s="86" t="s">
        <v>2238</v>
      </c>
      <c r="D424" s="86"/>
      <c r="E424" s="87"/>
      <c r="F424" s="87" t="s">
        <v>2198</v>
      </c>
      <c r="G424" s="87">
        <v>34.124068000000001</v>
      </c>
      <c r="H424" s="87">
        <f t="shared" si="9"/>
        <v>31.306484403669725</v>
      </c>
    </row>
    <row r="425" spans="1:8" ht="24.95" customHeight="1">
      <c r="A425" s="82">
        <v>416</v>
      </c>
      <c r="B425" s="330"/>
      <c r="C425" s="86" t="s">
        <v>2264</v>
      </c>
      <c r="D425" s="86"/>
      <c r="E425" s="87"/>
      <c r="F425" s="87" t="s">
        <v>2198</v>
      </c>
      <c r="G425" s="87">
        <v>73.781769999999995</v>
      </c>
      <c r="H425" s="87">
        <f t="shared" si="9"/>
        <v>67.689697247706405</v>
      </c>
    </row>
    <row r="426" spans="1:8" ht="24.95" customHeight="1">
      <c r="A426" s="82">
        <v>417</v>
      </c>
      <c r="B426" s="330"/>
      <c r="C426" s="86" t="s">
        <v>2265</v>
      </c>
      <c r="D426" s="86"/>
      <c r="E426" s="87"/>
      <c r="F426" s="87" t="s">
        <v>2198</v>
      </c>
      <c r="G426" s="87">
        <v>124.506736</v>
      </c>
      <c r="H426" s="87">
        <f t="shared" si="9"/>
        <v>114.22636330275229</v>
      </c>
    </row>
    <row r="427" spans="1:8" ht="24.95" customHeight="1">
      <c r="A427" s="82">
        <v>418</v>
      </c>
      <c r="B427" s="330"/>
      <c r="C427" s="86" t="s">
        <v>2244</v>
      </c>
      <c r="D427" s="86"/>
      <c r="E427" s="87"/>
      <c r="F427" s="87" t="s">
        <v>2198</v>
      </c>
      <c r="G427" s="87">
        <v>207.51122699999999</v>
      </c>
      <c r="H427" s="87">
        <f t="shared" si="9"/>
        <v>190.3772724770642</v>
      </c>
    </row>
    <row r="428" spans="1:8" ht="24.95" customHeight="1">
      <c r="A428" s="82">
        <v>419</v>
      </c>
      <c r="B428" s="330"/>
      <c r="C428" s="86" t="s">
        <v>2246</v>
      </c>
      <c r="D428" s="86"/>
      <c r="E428" s="87"/>
      <c r="F428" s="87" t="s">
        <v>2198</v>
      </c>
      <c r="G428" s="87">
        <v>290.51571799999999</v>
      </c>
      <c r="H428" s="87">
        <f t="shared" si="9"/>
        <v>266.52818165137614</v>
      </c>
    </row>
    <row r="429" spans="1:8" ht="24.95" customHeight="1">
      <c r="A429" s="82">
        <v>420</v>
      </c>
      <c r="B429" s="330"/>
      <c r="C429" s="86" t="s">
        <v>2254</v>
      </c>
      <c r="D429" s="86"/>
      <c r="E429" s="87"/>
      <c r="F429" s="87" t="s">
        <v>2198</v>
      </c>
      <c r="G429" s="87">
        <v>484.19286299999999</v>
      </c>
      <c r="H429" s="87">
        <f t="shared" si="9"/>
        <v>444.21363577981646</v>
      </c>
    </row>
    <row r="430" spans="1:8" ht="24.95" customHeight="1">
      <c r="A430" s="82">
        <v>421</v>
      </c>
      <c r="B430" s="330"/>
      <c r="C430" s="86" t="s">
        <v>119</v>
      </c>
      <c r="D430" s="86"/>
      <c r="E430" s="87"/>
      <c r="F430" s="87" t="s">
        <v>2198</v>
      </c>
      <c r="G430" s="87">
        <v>959.163005</v>
      </c>
      <c r="H430" s="87">
        <f t="shared" si="9"/>
        <v>879.9660596330275</v>
      </c>
    </row>
    <row r="431" spans="1:8" ht="24.95" customHeight="1">
      <c r="A431" s="82">
        <v>422</v>
      </c>
      <c r="B431" s="330"/>
      <c r="C431" s="86" t="s">
        <v>125</v>
      </c>
      <c r="D431" s="86"/>
      <c r="E431" s="87"/>
      <c r="F431" s="87" t="s">
        <v>2198</v>
      </c>
      <c r="G431" s="87">
        <v>1314.2377710000001</v>
      </c>
      <c r="H431" s="87">
        <f t="shared" si="9"/>
        <v>1205.7227256880733</v>
      </c>
    </row>
    <row r="432" spans="1:8" ht="24.95" customHeight="1">
      <c r="A432" s="82">
        <v>423</v>
      </c>
      <c r="B432" s="330" t="s">
        <v>2344</v>
      </c>
      <c r="C432" s="86">
        <v>4</v>
      </c>
      <c r="D432" s="86"/>
      <c r="E432" s="87"/>
      <c r="F432" s="87" t="s">
        <v>2198</v>
      </c>
      <c r="G432" s="87">
        <v>20.751123</v>
      </c>
      <c r="H432" s="87">
        <f t="shared" si="9"/>
        <v>19.037727522935779</v>
      </c>
    </row>
    <row r="433" spans="1:8" ht="24.95" customHeight="1">
      <c r="A433" s="82">
        <v>424</v>
      </c>
      <c r="B433" s="330"/>
      <c r="C433" s="86">
        <v>5</v>
      </c>
      <c r="D433" s="86"/>
      <c r="E433" s="87"/>
      <c r="F433" s="87" t="s">
        <v>2198</v>
      </c>
      <c r="G433" s="87">
        <v>62.253368000000002</v>
      </c>
      <c r="H433" s="87">
        <f t="shared" si="9"/>
        <v>57.113181651376145</v>
      </c>
    </row>
    <row r="434" spans="1:8" ht="24.95" customHeight="1">
      <c r="A434" s="82">
        <v>425</v>
      </c>
      <c r="B434" s="330"/>
      <c r="C434" s="86">
        <v>6</v>
      </c>
      <c r="D434" s="86"/>
      <c r="E434" s="87"/>
      <c r="F434" s="87" t="s">
        <v>2198</v>
      </c>
      <c r="G434" s="87">
        <v>221.34530899999999</v>
      </c>
      <c r="H434" s="87">
        <f t="shared" si="9"/>
        <v>203.06909082568805</v>
      </c>
    </row>
    <row r="435" spans="1:8" ht="24.95" customHeight="1">
      <c r="A435" s="82">
        <v>426</v>
      </c>
      <c r="B435" s="330"/>
      <c r="C435" s="86">
        <v>7</v>
      </c>
      <c r="D435" s="86"/>
      <c r="E435" s="87"/>
      <c r="F435" s="87" t="s">
        <v>2198</v>
      </c>
      <c r="G435" s="87">
        <v>304.34980000000002</v>
      </c>
      <c r="H435" s="87">
        <f t="shared" si="9"/>
        <v>279.21999999999997</v>
      </c>
    </row>
    <row r="436" spans="1:8" ht="24.95" customHeight="1">
      <c r="A436" s="82">
        <v>427</v>
      </c>
      <c r="B436" s="330"/>
      <c r="C436" s="86">
        <v>8</v>
      </c>
      <c r="D436" s="86"/>
      <c r="E436" s="87"/>
      <c r="F436" s="87" t="s">
        <v>2198</v>
      </c>
      <c r="G436" s="87">
        <v>379.976113</v>
      </c>
      <c r="H436" s="87">
        <f t="shared" si="9"/>
        <v>348.60193853211007</v>
      </c>
    </row>
    <row r="437" spans="1:8" ht="24.95" customHeight="1">
      <c r="A437" s="82">
        <v>428</v>
      </c>
      <c r="B437" s="330"/>
      <c r="C437" s="86">
        <v>9</v>
      </c>
      <c r="D437" s="86"/>
      <c r="E437" s="87"/>
      <c r="F437" s="87" t="s">
        <v>2198</v>
      </c>
      <c r="G437" s="87">
        <v>498.02694500000001</v>
      </c>
      <c r="H437" s="87">
        <f t="shared" si="9"/>
        <v>456.90545412844034</v>
      </c>
    </row>
    <row r="438" spans="1:8" ht="24.95" customHeight="1">
      <c r="A438" s="82">
        <v>429</v>
      </c>
      <c r="B438" s="330"/>
      <c r="C438" s="86">
        <v>10</v>
      </c>
      <c r="D438" s="86"/>
      <c r="E438" s="87"/>
      <c r="F438" s="87" t="s">
        <v>2198</v>
      </c>
      <c r="G438" s="87">
        <v>640.97912299999996</v>
      </c>
      <c r="H438" s="87">
        <f t="shared" si="9"/>
        <v>588.05424128440359</v>
      </c>
    </row>
    <row r="439" spans="1:8" ht="24.95" customHeight="1">
      <c r="A439" s="82">
        <v>430</v>
      </c>
      <c r="B439" s="330"/>
      <c r="C439" s="86">
        <v>11</v>
      </c>
      <c r="D439" s="86"/>
      <c r="E439" s="87"/>
      <c r="F439" s="87" t="s">
        <v>2198</v>
      </c>
      <c r="G439" s="87">
        <v>830.04490799999996</v>
      </c>
      <c r="H439" s="87">
        <f t="shared" si="9"/>
        <v>761.50908990825678</v>
      </c>
    </row>
    <row r="440" spans="1:8" ht="24.95" customHeight="1">
      <c r="A440" s="82">
        <v>431</v>
      </c>
      <c r="B440" s="330"/>
      <c r="C440" s="86">
        <v>12</v>
      </c>
      <c r="D440" s="86"/>
      <c r="E440" s="87"/>
      <c r="F440" s="87" t="s">
        <v>2198</v>
      </c>
      <c r="G440" s="87">
        <v>1106.7265440000001</v>
      </c>
      <c r="H440" s="87">
        <f t="shared" si="9"/>
        <v>1015.3454532110092</v>
      </c>
    </row>
    <row r="441" spans="1:8" ht="24.95" customHeight="1">
      <c r="A441" s="82">
        <v>432</v>
      </c>
      <c r="B441" s="330"/>
      <c r="C441" s="86">
        <v>13</v>
      </c>
      <c r="D441" s="86"/>
      <c r="E441" s="87"/>
      <c r="F441" s="87" t="s">
        <v>2198</v>
      </c>
      <c r="G441" s="87">
        <v>1623.1989309999999</v>
      </c>
      <c r="H441" s="87">
        <f t="shared" si="9"/>
        <v>1489.1733311926603</v>
      </c>
    </row>
    <row r="442" spans="1:8" ht="24.95" customHeight="1">
      <c r="A442" s="82">
        <v>433</v>
      </c>
      <c r="B442" s="330"/>
      <c r="C442" s="86">
        <v>14</v>
      </c>
      <c r="D442" s="86"/>
      <c r="E442" s="87"/>
      <c r="F442" s="87" t="s">
        <v>2198</v>
      </c>
      <c r="G442" s="87">
        <v>2001.3305</v>
      </c>
      <c r="H442" s="87">
        <f t="shared" si="9"/>
        <v>1836.0830275229357</v>
      </c>
    </row>
    <row r="443" spans="1:8" ht="24.95" customHeight="1">
      <c r="A443" s="82">
        <v>434</v>
      </c>
      <c r="B443" s="330"/>
      <c r="C443" s="86">
        <v>15</v>
      </c>
      <c r="D443" s="86"/>
      <c r="E443" s="87"/>
      <c r="F443" s="87" t="s">
        <v>2198</v>
      </c>
      <c r="G443" s="87">
        <v>2554.6937720000001</v>
      </c>
      <c r="H443" s="87">
        <f t="shared" si="9"/>
        <v>2343.7557541284405</v>
      </c>
    </row>
    <row r="444" spans="1:8" ht="24.95" customHeight="1">
      <c r="A444" s="82">
        <v>435</v>
      </c>
      <c r="B444" s="330"/>
      <c r="C444" s="86">
        <v>16</v>
      </c>
      <c r="D444" s="86"/>
      <c r="E444" s="87"/>
      <c r="F444" s="87" t="s">
        <v>2198</v>
      </c>
      <c r="G444" s="87">
        <v>2831.3754079999999</v>
      </c>
      <c r="H444" s="87">
        <f t="shared" si="9"/>
        <v>2597.5921174311925</v>
      </c>
    </row>
    <row r="445" spans="1:8" ht="24.95" customHeight="1">
      <c r="A445" s="82">
        <v>436</v>
      </c>
      <c r="B445" s="330"/>
      <c r="C445" s="86">
        <v>17</v>
      </c>
      <c r="D445" s="86"/>
      <c r="E445" s="87"/>
      <c r="F445" s="87" t="s">
        <v>2198</v>
      </c>
      <c r="G445" s="87">
        <v>3043.4979960000001</v>
      </c>
      <c r="H445" s="87">
        <f t="shared" si="9"/>
        <v>2792.1999963302751</v>
      </c>
    </row>
    <row r="446" spans="1:8" ht="24.95" customHeight="1">
      <c r="A446" s="82">
        <v>437</v>
      </c>
      <c r="B446" s="330"/>
      <c r="C446" s="86">
        <v>18</v>
      </c>
      <c r="D446" s="86"/>
      <c r="E446" s="87"/>
      <c r="F446" s="87" t="s">
        <v>2198</v>
      </c>
      <c r="G446" s="87">
        <v>3974.9928369999998</v>
      </c>
      <c r="H446" s="87">
        <f t="shared" si="9"/>
        <v>3646.7824192660546</v>
      </c>
    </row>
    <row r="447" spans="1:8" ht="24.95" customHeight="1">
      <c r="A447" s="82">
        <v>438</v>
      </c>
      <c r="B447" s="330"/>
      <c r="C447" s="86">
        <v>19</v>
      </c>
      <c r="D447" s="86"/>
      <c r="E447" s="87"/>
      <c r="F447" s="87" t="s">
        <v>2198</v>
      </c>
      <c r="G447" s="87">
        <v>4841.9286300000003</v>
      </c>
      <c r="H447" s="87">
        <f t="shared" si="9"/>
        <v>4442.1363577981647</v>
      </c>
    </row>
    <row r="448" spans="1:8" ht="24.95" customHeight="1">
      <c r="A448" s="82">
        <v>439</v>
      </c>
      <c r="B448" s="330"/>
      <c r="C448" s="86">
        <v>20</v>
      </c>
      <c r="D448" s="86"/>
      <c r="E448" s="87"/>
      <c r="F448" s="87" t="s">
        <v>2198</v>
      </c>
      <c r="G448" s="87">
        <v>5321.5101320000003</v>
      </c>
      <c r="H448" s="87">
        <f t="shared" si="9"/>
        <v>4882.1193871559635</v>
      </c>
    </row>
    <row r="449" spans="1:8" ht="24.95" customHeight="1">
      <c r="A449" s="82">
        <v>440</v>
      </c>
      <c r="B449" s="330" t="s">
        <v>2345</v>
      </c>
      <c r="C449" s="86">
        <v>8</v>
      </c>
      <c r="D449" s="86"/>
      <c r="E449" s="87"/>
      <c r="F449" s="87" t="s">
        <v>2198</v>
      </c>
      <c r="G449" s="87">
        <v>249.01347200000001</v>
      </c>
      <c r="H449" s="87">
        <f t="shared" si="9"/>
        <v>228.45272660550458</v>
      </c>
    </row>
    <row r="450" spans="1:8" ht="24.95" customHeight="1">
      <c r="A450" s="82">
        <v>441</v>
      </c>
      <c r="B450" s="330"/>
      <c r="C450" s="86">
        <v>9</v>
      </c>
      <c r="D450" s="86"/>
      <c r="E450" s="87"/>
      <c r="F450" s="87" t="s">
        <v>2198</v>
      </c>
      <c r="G450" s="87">
        <v>345.85204499999998</v>
      </c>
      <c r="H450" s="87">
        <f t="shared" si="9"/>
        <v>317.29545412844033</v>
      </c>
    </row>
    <row r="451" spans="1:8" ht="24.95" customHeight="1">
      <c r="A451" s="82">
        <v>442</v>
      </c>
      <c r="B451" s="330"/>
      <c r="C451" s="86">
        <v>10</v>
      </c>
      <c r="D451" s="86"/>
      <c r="E451" s="87"/>
      <c r="F451" s="87" t="s">
        <v>2198</v>
      </c>
      <c r="G451" s="87">
        <v>415.02245399999998</v>
      </c>
      <c r="H451" s="87">
        <f t="shared" si="9"/>
        <v>380.75454495412839</v>
      </c>
    </row>
    <row r="452" spans="1:8" ht="24.95" customHeight="1">
      <c r="A452" s="82">
        <v>443</v>
      </c>
      <c r="B452" s="330" t="s">
        <v>2346</v>
      </c>
      <c r="C452" s="86">
        <v>2</v>
      </c>
      <c r="D452" s="86"/>
      <c r="E452" s="87"/>
      <c r="F452" s="87" t="s">
        <v>2198</v>
      </c>
      <c r="G452" s="87">
        <v>4.7958150000000002</v>
      </c>
      <c r="H452" s="87">
        <f t="shared" si="9"/>
        <v>4.3998302752293572</v>
      </c>
    </row>
    <row r="453" spans="1:8" ht="24.95" customHeight="1">
      <c r="A453" s="82">
        <v>444</v>
      </c>
      <c r="B453" s="330"/>
      <c r="C453" s="86">
        <v>3</v>
      </c>
      <c r="D453" s="86"/>
      <c r="E453" s="87"/>
      <c r="F453" s="87" t="s">
        <v>2198</v>
      </c>
      <c r="G453" s="87">
        <v>10.329447999999999</v>
      </c>
      <c r="H453" s="87">
        <f t="shared" si="9"/>
        <v>9.4765577981651354</v>
      </c>
    </row>
    <row r="454" spans="1:8" ht="24.95" customHeight="1">
      <c r="A454" s="82">
        <v>445</v>
      </c>
      <c r="B454" s="330"/>
      <c r="C454" s="86">
        <v>4</v>
      </c>
      <c r="D454" s="86"/>
      <c r="E454" s="87"/>
      <c r="F454" s="87" t="s">
        <v>2198</v>
      </c>
      <c r="G454" s="87">
        <v>34.124068000000001</v>
      </c>
      <c r="H454" s="87">
        <f t="shared" si="9"/>
        <v>31.306484403669725</v>
      </c>
    </row>
    <row r="455" spans="1:8" ht="24.95" customHeight="1">
      <c r="A455" s="82">
        <v>446</v>
      </c>
      <c r="B455" s="330"/>
      <c r="C455" s="86">
        <v>5</v>
      </c>
      <c r="D455" s="86"/>
      <c r="E455" s="87"/>
      <c r="F455" s="87" t="s">
        <v>2198</v>
      </c>
      <c r="G455" s="87">
        <v>69.170409000000006</v>
      </c>
      <c r="H455" s="87">
        <f t="shared" si="9"/>
        <v>63.459090825688072</v>
      </c>
    </row>
    <row r="456" spans="1:8" ht="24.95" customHeight="1">
      <c r="A456" s="82">
        <v>447</v>
      </c>
      <c r="B456" s="330"/>
      <c r="C456" s="86">
        <v>6</v>
      </c>
      <c r="D456" s="86"/>
      <c r="E456" s="87"/>
      <c r="F456" s="87" t="s">
        <v>2198</v>
      </c>
      <c r="G456" s="87">
        <v>103.294477</v>
      </c>
      <c r="H456" s="87">
        <f t="shared" si="9"/>
        <v>94.765575229357793</v>
      </c>
    </row>
    <row r="457" spans="1:8" ht="24.95" customHeight="1">
      <c r="A457" s="82">
        <v>448</v>
      </c>
      <c r="B457" s="330"/>
      <c r="C457" s="86">
        <v>7</v>
      </c>
      <c r="D457" s="86"/>
      <c r="E457" s="87"/>
      <c r="F457" s="87" t="s">
        <v>2198</v>
      </c>
      <c r="G457" s="87">
        <v>179.843063</v>
      </c>
      <c r="H457" s="87">
        <f t="shared" si="9"/>
        <v>164.99363577981651</v>
      </c>
    </row>
    <row r="458" spans="1:8" ht="24.95" customHeight="1">
      <c r="A458" s="82">
        <v>449</v>
      </c>
      <c r="B458" s="330"/>
      <c r="C458" s="86">
        <v>8</v>
      </c>
      <c r="D458" s="86"/>
      <c r="E458" s="87"/>
      <c r="F458" s="87" t="s">
        <v>2198</v>
      </c>
      <c r="G458" s="87">
        <v>227.80121399999999</v>
      </c>
      <c r="H458" s="87">
        <f t="shared" si="9"/>
        <v>208.99193944954126</v>
      </c>
    </row>
    <row r="459" spans="1:8" ht="24.95" customHeight="1">
      <c r="A459" s="82">
        <v>450</v>
      </c>
      <c r="B459" s="330"/>
      <c r="C459" s="86">
        <v>9</v>
      </c>
      <c r="D459" s="86"/>
      <c r="E459" s="87"/>
      <c r="F459" s="87" t="s">
        <v>2198</v>
      </c>
      <c r="G459" s="87">
        <v>291.43799000000001</v>
      </c>
      <c r="H459" s="87">
        <f t="shared" si="9"/>
        <v>267.37430275229354</v>
      </c>
    </row>
    <row r="460" spans="1:8" ht="24.95" customHeight="1">
      <c r="A460" s="82">
        <v>451</v>
      </c>
      <c r="B460" s="330"/>
      <c r="C460" s="86">
        <v>10</v>
      </c>
      <c r="D460" s="86"/>
      <c r="E460" s="87"/>
      <c r="F460" s="87" t="s">
        <v>2198</v>
      </c>
      <c r="G460" s="87">
        <v>379.976113</v>
      </c>
      <c r="H460" s="87">
        <f t="shared" si="9"/>
        <v>348.60193853211007</v>
      </c>
    </row>
    <row r="461" spans="1:8" ht="24.95" customHeight="1">
      <c r="A461" s="82">
        <v>452</v>
      </c>
      <c r="B461" s="330"/>
      <c r="C461" s="86">
        <v>11</v>
      </c>
      <c r="D461" s="86"/>
      <c r="E461" s="87"/>
      <c r="F461" s="87" t="s">
        <v>2198</v>
      </c>
      <c r="G461" s="87">
        <v>476.81468599999999</v>
      </c>
      <c r="H461" s="87">
        <f t="shared" si="9"/>
        <v>437.44466605504584</v>
      </c>
    </row>
    <row r="462" spans="1:8" ht="24.95" customHeight="1">
      <c r="A462" s="82">
        <v>453</v>
      </c>
      <c r="B462" s="330"/>
      <c r="C462" s="86">
        <v>12</v>
      </c>
      <c r="D462" s="86"/>
      <c r="E462" s="87"/>
      <c r="F462" s="87" t="s">
        <v>2198</v>
      </c>
      <c r="G462" s="87">
        <v>622.533681</v>
      </c>
      <c r="H462" s="87">
        <f t="shared" si="9"/>
        <v>571.13181743119264</v>
      </c>
    </row>
    <row r="463" spans="1:8" ht="24.95" customHeight="1">
      <c r="A463" s="82">
        <v>454</v>
      </c>
      <c r="B463" s="330"/>
      <c r="C463" s="86">
        <v>13</v>
      </c>
      <c r="D463" s="86"/>
      <c r="E463" s="87"/>
      <c r="F463" s="87" t="s">
        <v>2198</v>
      </c>
      <c r="G463" s="87">
        <v>899.21531700000003</v>
      </c>
      <c r="H463" s="87">
        <f t="shared" si="9"/>
        <v>824.96818073394491</v>
      </c>
    </row>
    <row r="464" spans="1:8" ht="24.95" customHeight="1">
      <c r="A464" s="82">
        <v>455</v>
      </c>
      <c r="B464" s="330"/>
      <c r="C464" s="86">
        <v>14</v>
      </c>
      <c r="D464" s="86"/>
      <c r="E464" s="87"/>
      <c r="F464" s="87" t="s">
        <v>2198</v>
      </c>
      <c r="G464" s="87">
        <v>1189.731035</v>
      </c>
      <c r="H464" s="87">
        <f>G464/1.09</f>
        <v>1091.4963623853209</v>
      </c>
    </row>
    <row r="465" spans="1:8" ht="24.95" customHeight="1">
      <c r="A465" s="82">
        <v>456</v>
      </c>
      <c r="B465" s="330"/>
      <c r="C465" s="86">
        <v>15</v>
      </c>
      <c r="D465" s="86"/>
      <c r="E465" s="87"/>
      <c r="F465" s="87" t="s">
        <v>2198</v>
      </c>
      <c r="G465" s="87">
        <v>1590.9194070000001</v>
      </c>
      <c r="H465" s="87">
        <f>G465/1.09</f>
        <v>1459.5590889908256</v>
      </c>
    </row>
    <row r="466" spans="1:8" ht="24.95" customHeight="1">
      <c r="A466" s="82">
        <v>457</v>
      </c>
      <c r="B466" s="330"/>
      <c r="C466" s="86">
        <v>16</v>
      </c>
      <c r="D466" s="86"/>
      <c r="E466" s="87"/>
      <c r="F466" s="87" t="s">
        <v>2198</v>
      </c>
      <c r="G466" s="87">
        <v>1798.4306340000001</v>
      </c>
      <c r="H466" s="87">
        <f>G466/1.09</f>
        <v>1649.9363614678898</v>
      </c>
    </row>
    <row r="467" spans="1:8" ht="24.95" customHeight="1">
      <c r="A467" s="82">
        <v>458</v>
      </c>
      <c r="B467" s="330"/>
      <c r="C467" s="86">
        <v>17</v>
      </c>
      <c r="D467" s="86"/>
      <c r="E467" s="87"/>
      <c r="F467" s="87" t="s">
        <v>2198</v>
      </c>
      <c r="G467" s="87">
        <v>2005.941861</v>
      </c>
      <c r="H467" s="87">
        <f>G467/1.09</f>
        <v>1840.3136339449541</v>
      </c>
    </row>
    <row r="468" spans="1:8" ht="24.95" customHeight="1">
      <c r="A468" s="82">
        <v>459</v>
      </c>
      <c r="B468" s="330"/>
      <c r="C468" s="86">
        <v>18</v>
      </c>
      <c r="D468" s="86"/>
      <c r="E468" s="87"/>
      <c r="F468" s="87" t="s">
        <v>2198</v>
      </c>
      <c r="G468" s="87">
        <v>2213.4530880000002</v>
      </c>
      <c r="H468" s="87">
        <f t="shared" ref="H468:H474" si="10">G468/1.09</f>
        <v>2030.6909064220183</v>
      </c>
    </row>
    <row r="469" spans="1:8" ht="24.95" customHeight="1">
      <c r="A469" s="82">
        <v>460</v>
      </c>
      <c r="B469" s="330"/>
      <c r="C469" s="86">
        <v>20</v>
      </c>
      <c r="D469" s="86"/>
      <c r="E469" s="87"/>
      <c r="F469" s="87" t="s">
        <v>2198</v>
      </c>
      <c r="G469" s="87">
        <v>2628.4755420000001</v>
      </c>
      <c r="H469" s="87">
        <f t="shared" si="10"/>
        <v>2411.4454513761466</v>
      </c>
    </row>
    <row r="470" spans="1:8" ht="24.95" customHeight="1">
      <c r="A470" s="82">
        <v>461</v>
      </c>
      <c r="B470" s="330" t="s">
        <v>2347</v>
      </c>
      <c r="C470" s="86"/>
      <c r="D470" s="86" t="s">
        <v>151</v>
      </c>
      <c r="E470" s="87" t="s">
        <v>130</v>
      </c>
      <c r="F470" s="87" t="s">
        <v>2198</v>
      </c>
      <c r="G470" s="87">
        <v>1.4358960000000001</v>
      </c>
      <c r="H470" s="87">
        <f t="shared" si="10"/>
        <v>1.3173357798165137</v>
      </c>
    </row>
    <row r="471" spans="1:8" ht="24.95" customHeight="1">
      <c r="A471" s="82">
        <v>462</v>
      </c>
      <c r="B471" s="330"/>
      <c r="C471" s="86"/>
      <c r="D471" s="86" t="s">
        <v>162</v>
      </c>
      <c r="E471" s="87" t="s">
        <v>141</v>
      </c>
      <c r="F471" s="87" t="s">
        <v>2198</v>
      </c>
      <c r="G471" s="87">
        <v>2.3963939999999999</v>
      </c>
      <c r="H471" s="87">
        <f t="shared" si="10"/>
        <v>2.1985266055045871</v>
      </c>
    </row>
    <row r="472" spans="1:8" ht="24.95" customHeight="1">
      <c r="A472" s="82">
        <v>463</v>
      </c>
      <c r="B472" s="330"/>
      <c r="C472" s="86"/>
      <c r="D472" s="86" t="s">
        <v>2348</v>
      </c>
      <c r="E472" s="87" t="s">
        <v>151</v>
      </c>
      <c r="F472" s="87" t="s">
        <v>2198</v>
      </c>
      <c r="G472" s="87">
        <v>2.8911959999999999</v>
      </c>
      <c r="H472" s="87">
        <f t="shared" si="10"/>
        <v>2.6524733944954124</v>
      </c>
    </row>
    <row r="473" spans="1:8" ht="24.95" customHeight="1">
      <c r="A473" s="82">
        <v>464</v>
      </c>
      <c r="B473" s="330"/>
      <c r="C473" s="86"/>
      <c r="D473" s="86" t="s">
        <v>2319</v>
      </c>
      <c r="E473" s="87" t="s">
        <v>2317</v>
      </c>
      <c r="F473" s="87" t="s">
        <v>2198</v>
      </c>
      <c r="G473" s="87">
        <v>6.7428900000000001</v>
      </c>
      <c r="H473" s="87">
        <f t="shared" si="10"/>
        <v>6.1861376146788984</v>
      </c>
    </row>
    <row r="474" spans="1:8" ht="24.95" customHeight="1">
      <c r="A474" s="82">
        <v>465</v>
      </c>
      <c r="B474" s="330"/>
      <c r="C474" s="86"/>
      <c r="D474" s="86" t="s">
        <v>2321</v>
      </c>
      <c r="E474" s="87" t="s">
        <v>2349</v>
      </c>
      <c r="F474" s="87" t="s">
        <v>2198</v>
      </c>
      <c r="G474" s="87">
        <v>24.206489999999999</v>
      </c>
      <c r="H474" s="87">
        <f t="shared" si="10"/>
        <v>22.207788990825684</v>
      </c>
    </row>
    <row r="475" spans="1:8" ht="24.95" customHeight="1">
      <c r="A475" s="82">
        <v>466</v>
      </c>
      <c r="B475" s="330" t="s">
        <v>2350</v>
      </c>
      <c r="C475" s="86"/>
      <c r="D475" s="86" t="s">
        <v>2351</v>
      </c>
      <c r="E475" s="87"/>
      <c r="F475" s="87" t="s">
        <v>2198</v>
      </c>
      <c r="G475" s="87">
        <v>17.062034000000001</v>
      </c>
      <c r="H475" s="87">
        <f t="shared" ref="H475:H532" si="11">G475/1.09</f>
        <v>15.653242201834862</v>
      </c>
    </row>
    <row r="476" spans="1:8" ht="24.95" customHeight="1">
      <c r="A476" s="82">
        <v>467</v>
      </c>
      <c r="B476" s="330"/>
      <c r="C476" s="86"/>
      <c r="D476" s="86" t="s">
        <v>2352</v>
      </c>
      <c r="E476" s="87"/>
      <c r="F476" s="87" t="s">
        <v>2198</v>
      </c>
      <c r="G476" s="87">
        <v>38.735429000000003</v>
      </c>
      <c r="H476" s="87">
        <f t="shared" si="11"/>
        <v>35.537090825688075</v>
      </c>
    </row>
    <row r="477" spans="1:8" ht="24.95" customHeight="1">
      <c r="A477" s="82">
        <v>468</v>
      </c>
      <c r="B477" s="330"/>
      <c r="C477" s="86"/>
      <c r="D477" s="86" t="s">
        <v>2353</v>
      </c>
      <c r="E477" s="87"/>
      <c r="F477" s="87" t="s">
        <v>2198</v>
      </c>
      <c r="G477" s="87">
        <v>61.792231999999998</v>
      </c>
      <c r="H477" s="87">
        <f t="shared" si="11"/>
        <v>56.690121100917423</v>
      </c>
    </row>
    <row r="478" spans="1:8" ht="24.95" customHeight="1">
      <c r="A478" s="82">
        <v>469</v>
      </c>
      <c r="B478" s="330"/>
      <c r="C478" s="86"/>
      <c r="D478" s="86" t="s">
        <v>2354</v>
      </c>
      <c r="E478" s="87"/>
      <c r="F478" s="87" t="s">
        <v>2198</v>
      </c>
      <c r="G478" s="87">
        <v>179.843063</v>
      </c>
      <c r="H478" s="87">
        <f t="shared" si="11"/>
        <v>164.99363577981651</v>
      </c>
    </row>
    <row r="479" spans="1:8" ht="24.95" customHeight="1">
      <c r="A479" s="82">
        <v>470</v>
      </c>
      <c r="B479" s="330"/>
      <c r="C479" s="86"/>
      <c r="D479" s="86" t="s">
        <v>2355</v>
      </c>
      <c r="E479" s="87"/>
      <c r="F479" s="87" t="s">
        <v>2198</v>
      </c>
      <c r="G479" s="87">
        <v>207.51122699999999</v>
      </c>
      <c r="H479" s="87">
        <f t="shared" si="11"/>
        <v>190.3772724770642</v>
      </c>
    </row>
    <row r="480" spans="1:8" ht="24.95" customHeight="1">
      <c r="A480" s="82">
        <v>471</v>
      </c>
      <c r="B480" s="330" t="s">
        <v>2356</v>
      </c>
      <c r="C480" s="86"/>
      <c r="D480" s="86"/>
      <c r="E480" s="87" t="s">
        <v>2357</v>
      </c>
      <c r="F480" s="87" t="s">
        <v>2198</v>
      </c>
      <c r="G480" s="87">
        <v>1.567863</v>
      </c>
      <c r="H480" s="87">
        <f t="shared" si="11"/>
        <v>1.4384064220183486</v>
      </c>
    </row>
    <row r="481" spans="1:8" ht="24.95" customHeight="1">
      <c r="A481" s="82">
        <v>472</v>
      </c>
      <c r="B481" s="330"/>
      <c r="C481" s="86"/>
      <c r="D481" s="86"/>
      <c r="E481" s="87" t="s">
        <v>2317</v>
      </c>
      <c r="F481" s="87" t="s">
        <v>2198</v>
      </c>
      <c r="G481" s="87">
        <v>3.7813159999999999</v>
      </c>
      <c r="H481" s="87">
        <f t="shared" si="11"/>
        <v>3.4690972477064217</v>
      </c>
    </row>
    <row r="482" spans="1:8" ht="24.95" customHeight="1">
      <c r="A482" s="82">
        <v>473</v>
      </c>
      <c r="B482" s="330"/>
      <c r="C482" s="86"/>
      <c r="D482" s="86"/>
      <c r="E482" s="87" t="s">
        <v>2319</v>
      </c>
      <c r="F482" s="87" t="s">
        <v>2198</v>
      </c>
      <c r="G482" s="87">
        <v>6.9170410000000002</v>
      </c>
      <c r="H482" s="87">
        <f t="shared" si="11"/>
        <v>6.3459091743119265</v>
      </c>
    </row>
    <row r="483" spans="1:8" ht="24.95" customHeight="1">
      <c r="A483" s="82">
        <v>474</v>
      </c>
      <c r="B483" s="330"/>
      <c r="C483" s="86"/>
      <c r="D483" s="86"/>
      <c r="E483" s="87" t="s">
        <v>2321</v>
      </c>
      <c r="F483" s="87" t="s">
        <v>2198</v>
      </c>
      <c r="G483" s="87">
        <v>17.246489</v>
      </c>
      <c r="H483" s="87">
        <f t="shared" si="11"/>
        <v>15.822466972477063</v>
      </c>
    </row>
    <row r="484" spans="1:8" ht="24.95" customHeight="1">
      <c r="A484" s="82">
        <v>475</v>
      </c>
      <c r="B484" s="330"/>
      <c r="C484" s="86"/>
      <c r="D484" s="86"/>
      <c r="E484" s="87" t="s">
        <v>2358</v>
      </c>
      <c r="F484" s="87" t="s">
        <v>2198</v>
      </c>
      <c r="G484" s="87">
        <v>27.668164000000001</v>
      </c>
      <c r="H484" s="87">
        <f t="shared" si="11"/>
        <v>25.383636697247706</v>
      </c>
    </row>
    <row r="485" spans="1:8" ht="24.95" customHeight="1">
      <c r="A485" s="82">
        <v>476</v>
      </c>
      <c r="B485" s="330"/>
      <c r="C485" s="86"/>
      <c r="D485" s="86"/>
      <c r="E485" s="87" t="s">
        <v>2268</v>
      </c>
      <c r="F485" s="87" t="s">
        <v>2198</v>
      </c>
      <c r="G485" s="87">
        <v>41.502245000000002</v>
      </c>
      <c r="H485" s="87">
        <f t="shared" si="11"/>
        <v>38.075454128440363</v>
      </c>
    </row>
    <row r="486" spans="1:8" ht="24.95" customHeight="1">
      <c r="A486" s="82">
        <v>477</v>
      </c>
      <c r="B486" s="330"/>
      <c r="C486" s="86"/>
      <c r="D486" s="86"/>
      <c r="E486" s="87" t="s">
        <v>2359</v>
      </c>
      <c r="F486" s="87" t="s">
        <v>2198</v>
      </c>
      <c r="G486" s="87">
        <v>53.215100999999997</v>
      </c>
      <c r="H486" s="87">
        <f t="shared" si="11"/>
        <v>48.821193577981646</v>
      </c>
    </row>
    <row r="487" spans="1:8" ht="24.95" customHeight="1">
      <c r="A487" s="82">
        <v>478</v>
      </c>
      <c r="B487" s="330"/>
      <c r="C487" s="86"/>
      <c r="D487" s="86"/>
      <c r="E487" s="87" t="s">
        <v>2360</v>
      </c>
      <c r="F487" s="87" t="s">
        <v>2198</v>
      </c>
      <c r="G487" s="87">
        <v>69.170409000000006</v>
      </c>
      <c r="H487" s="87">
        <f t="shared" si="11"/>
        <v>63.459090825688072</v>
      </c>
    </row>
    <row r="488" spans="1:8" ht="24.95" customHeight="1">
      <c r="A488" s="82">
        <v>479</v>
      </c>
      <c r="B488" s="330"/>
      <c r="C488" s="86"/>
      <c r="D488" s="86"/>
      <c r="E488" s="87" t="s">
        <v>2237</v>
      </c>
      <c r="F488" s="87" t="s">
        <v>2198</v>
      </c>
      <c r="G488" s="87">
        <v>138.34081800000001</v>
      </c>
      <c r="H488" s="87">
        <f t="shared" si="11"/>
        <v>126.91818165137614</v>
      </c>
    </row>
    <row r="489" spans="1:8" ht="24.95" customHeight="1">
      <c r="A489" s="82">
        <v>480</v>
      </c>
      <c r="B489" s="330"/>
      <c r="C489" s="86"/>
      <c r="D489" s="86"/>
      <c r="E489" s="87" t="s">
        <v>2269</v>
      </c>
      <c r="F489" s="87" t="s">
        <v>2198</v>
      </c>
      <c r="G489" s="87">
        <v>227.80121399999999</v>
      </c>
      <c r="H489" s="87">
        <f t="shared" si="11"/>
        <v>208.99193944954126</v>
      </c>
    </row>
    <row r="490" spans="1:8" ht="24.95" customHeight="1">
      <c r="A490" s="82">
        <v>481</v>
      </c>
      <c r="B490" s="330"/>
      <c r="C490" s="86"/>
      <c r="D490" s="86"/>
      <c r="E490" s="87" t="s">
        <v>2270</v>
      </c>
      <c r="F490" s="87" t="s">
        <v>2198</v>
      </c>
      <c r="G490" s="87">
        <v>387.35428999999999</v>
      </c>
      <c r="H490" s="87">
        <f t="shared" si="11"/>
        <v>355.37090825688068</v>
      </c>
    </row>
    <row r="491" spans="1:8" ht="24.95" customHeight="1">
      <c r="A491" s="82">
        <v>482</v>
      </c>
      <c r="B491" s="330"/>
      <c r="C491" s="86"/>
      <c r="D491" s="86"/>
      <c r="E491" s="87" t="s">
        <v>2228</v>
      </c>
      <c r="F491" s="87" t="s">
        <v>2198</v>
      </c>
      <c r="G491" s="87">
        <v>484.19286299999999</v>
      </c>
      <c r="H491" s="87">
        <f t="shared" si="11"/>
        <v>444.21363577981646</v>
      </c>
    </row>
    <row r="492" spans="1:8" ht="24.95" customHeight="1">
      <c r="A492" s="82">
        <v>483</v>
      </c>
      <c r="B492" s="330"/>
      <c r="C492" s="86"/>
      <c r="D492" s="86"/>
      <c r="E492" s="87" t="s">
        <v>2229</v>
      </c>
      <c r="F492" s="87" t="s">
        <v>2198</v>
      </c>
      <c r="G492" s="87">
        <v>622.533681</v>
      </c>
      <c r="H492" s="87">
        <f t="shared" si="11"/>
        <v>571.13181743119264</v>
      </c>
    </row>
    <row r="493" spans="1:8" ht="24.95" customHeight="1">
      <c r="A493" s="82">
        <v>484</v>
      </c>
      <c r="B493" s="330" t="s">
        <v>2361</v>
      </c>
      <c r="C493" s="86"/>
      <c r="D493" s="86"/>
      <c r="E493" s="87" t="s">
        <v>2362</v>
      </c>
      <c r="F493" s="87" t="s">
        <v>2198</v>
      </c>
      <c r="G493" s="87">
        <v>1.567863</v>
      </c>
      <c r="H493" s="87">
        <f t="shared" si="11"/>
        <v>1.4384064220183486</v>
      </c>
    </row>
    <row r="494" spans="1:8" ht="24.95" customHeight="1">
      <c r="A494" s="82">
        <v>485</v>
      </c>
      <c r="B494" s="330"/>
      <c r="C494" s="86"/>
      <c r="D494" s="86"/>
      <c r="E494" s="87" t="s">
        <v>2363</v>
      </c>
      <c r="F494" s="87" t="s">
        <v>2198</v>
      </c>
      <c r="G494" s="87">
        <v>2.3979080000000002</v>
      </c>
      <c r="H494" s="87">
        <f t="shared" si="11"/>
        <v>2.1999155963302752</v>
      </c>
    </row>
    <row r="495" spans="1:8" ht="24.95" customHeight="1">
      <c r="A495" s="82">
        <v>486</v>
      </c>
      <c r="B495" s="330"/>
      <c r="C495" s="86"/>
      <c r="D495" s="86"/>
      <c r="E495" s="87" t="s">
        <v>2364</v>
      </c>
      <c r="F495" s="87" t="s">
        <v>2198</v>
      </c>
      <c r="G495" s="87">
        <v>3.1357249999999999</v>
      </c>
      <c r="H495" s="87">
        <f t="shared" si="11"/>
        <v>2.8768119266055043</v>
      </c>
    </row>
    <row r="496" spans="1:8" ht="24.95" customHeight="1">
      <c r="A496" s="82">
        <v>487</v>
      </c>
      <c r="B496" s="330"/>
      <c r="C496" s="86"/>
      <c r="D496" s="86"/>
      <c r="E496" s="87" t="s">
        <v>2348</v>
      </c>
      <c r="F496" s="87" t="s">
        <v>2198</v>
      </c>
      <c r="G496" s="87">
        <v>6.1792230000000004</v>
      </c>
      <c r="H496" s="87">
        <f t="shared" si="11"/>
        <v>5.6690119266055046</v>
      </c>
    </row>
    <row r="497" spans="1:8" ht="24.95" customHeight="1">
      <c r="A497" s="82">
        <v>488</v>
      </c>
      <c r="B497" s="330"/>
      <c r="C497" s="86"/>
      <c r="D497" s="86"/>
      <c r="E497" s="87" t="s">
        <v>2365</v>
      </c>
      <c r="F497" s="87" t="s">
        <v>2198</v>
      </c>
      <c r="G497" s="87">
        <v>10.329447999999999</v>
      </c>
      <c r="H497" s="87">
        <f t="shared" si="11"/>
        <v>9.4765577981651354</v>
      </c>
    </row>
    <row r="498" spans="1:8" ht="24.95" customHeight="1">
      <c r="A498" s="82">
        <v>489</v>
      </c>
      <c r="B498" s="330"/>
      <c r="C498" s="86"/>
      <c r="D498" s="86"/>
      <c r="E498" s="87" t="s">
        <v>2366</v>
      </c>
      <c r="F498" s="87" t="s">
        <v>2198</v>
      </c>
      <c r="G498" s="87">
        <v>20.751123</v>
      </c>
      <c r="H498" s="87">
        <f t="shared" si="11"/>
        <v>19.037727522935779</v>
      </c>
    </row>
    <row r="499" spans="1:8" ht="24.95" customHeight="1">
      <c r="A499" s="82">
        <v>490</v>
      </c>
      <c r="B499" s="330"/>
      <c r="C499" s="86"/>
      <c r="D499" s="86"/>
      <c r="E499" s="87" t="s">
        <v>2226</v>
      </c>
      <c r="F499" s="87" t="s">
        <v>2198</v>
      </c>
      <c r="G499" s="87">
        <v>35.968612999999998</v>
      </c>
      <c r="H499" s="87">
        <f t="shared" si="11"/>
        <v>32.998727522935773</v>
      </c>
    </row>
    <row r="500" spans="1:8" ht="24.95" customHeight="1">
      <c r="A500" s="82">
        <v>491</v>
      </c>
      <c r="B500" s="330"/>
      <c r="C500" s="86"/>
      <c r="D500" s="86"/>
      <c r="E500" s="87" t="s">
        <v>2359</v>
      </c>
      <c r="F500" s="87" t="s">
        <v>2198</v>
      </c>
      <c r="G500" s="87">
        <v>55.336326999999997</v>
      </c>
      <c r="H500" s="87">
        <f t="shared" si="11"/>
        <v>50.767272477064211</v>
      </c>
    </row>
    <row r="501" spans="1:8" ht="24.95" customHeight="1">
      <c r="A501" s="82">
        <v>492</v>
      </c>
      <c r="B501" s="330"/>
      <c r="C501" s="86"/>
      <c r="D501" s="86"/>
      <c r="E501" s="87" t="s">
        <v>2360</v>
      </c>
      <c r="F501" s="87" t="s">
        <v>2198</v>
      </c>
      <c r="G501" s="87">
        <v>76.087450000000004</v>
      </c>
      <c r="H501" s="87">
        <f t="shared" si="11"/>
        <v>69.804999999999993</v>
      </c>
    </row>
    <row r="502" spans="1:8" ht="24.95" customHeight="1">
      <c r="A502" s="82">
        <v>493</v>
      </c>
      <c r="B502" s="330"/>
      <c r="C502" s="86"/>
      <c r="D502" s="86"/>
      <c r="E502" s="87" t="s">
        <v>2237</v>
      </c>
      <c r="F502" s="87" t="s">
        <v>2198</v>
      </c>
      <c r="G502" s="87">
        <v>103.755613</v>
      </c>
      <c r="H502" s="87">
        <f t="shared" si="11"/>
        <v>95.188635779816508</v>
      </c>
    </row>
    <row r="503" spans="1:8" ht="24.95" customHeight="1">
      <c r="A503" s="82">
        <v>494</v>
      </c>
      <c r="B503" s="330"/>
      <c r="C503" s="86"/>
      <c r="D503" s="86"/>
      <c r="E503" s="87" t="s">
        <v>2367</v>
      </c>
      <c r="F503" s="87" t="s">
        <v>2198</v>
      </c>
      <c r="G503" s="87">
        <v>152.17490000000001</v>
      </c>
      <c r="H503" s="87">
        <f t="shared" si="11"/>
        <v>139.60999999999999</v>
      </c>
    </row>
    <row r="504" spans="1:8" ht="24.95" customHeight="1">
      <c r="A504" s="82">
        <v>495</v>
      </c>
      <c r="B504" s="330"/>
      <c r="C504" s="86"/>
      <c r="D504" s="86"/>
      <c r="E504" s="87" t="s">
        <v>2368</v>
      </c>
      <c r="F504" s="87" t="s">
        <v>2198</v>
      </c>
      <c r="G504" s="87">
        <v>207.51122699999999</v>
      </c>
      <c r="H504" s="87">
        <f t="shared" si="11"/>
        <v>190.3772724770642</v>
      </c>
    </row>
    <row r="505" spans="1:8" ht="24.95" customHeight="1">
      <c r="A505" s="82">
        <v>496</v>
      </c>
      <c r="B505" s="330"/>
      <c r="C505" s="86"/>
      <c r="D505" s="86"/>
      <c r="E505" s="87" t="s">
        <v>2369</v>
      </c>
      <c r="F505" s="87" t="s">
        <v>2198</v>
      </c>
      <c r="G505" s="87">
        <v>310.80570399999999</v>
      </c>
      <c r="H505" s="87">
        <f t="shared" si="11"/>
        <v>285.142847706422</v>
      </c>
    </row>
    <row r="506" spans="1:8" ht="24.95" customHeight="1">
      <c r="A506" s="82">
        <v>497</v>
      </c>
      <c r="B506" s="330"/>
      <c r="C506" s="86"/>
      <c r="D506" s="86"/>
      <c r="E506" s="87" t="s">
        <v>2370</v>
      </c>
      <c r="F506" s="87" t="s">
        <v>2198</v>
      </c>
      <c r="G506" s="87">
        <v>415.02245399999998</v>
      </c>
      <c r="H506" s="87">
        <f t="shared" si="11"/>
        <v>380.75454495412839</v>
      </c>
    </row>
    <row r="507" spans="1:8" ht="24.95" customHeight="1">
      <c r="A507" s="82">
        <v>498</v>
      </c>
      <c r="B507" s="330" t="s">
        <v>2371</v>
      </c>
      <c r="C507" s="86"/>
      <c r="D507" s="86" t="s">
        <v>2372</v>
      </c>
      <c r="E507" s="87" t="s">
        <v>2373</v>
      </c>
      <c r="F507" s="87" t="s">
        <v>2198</v>
      </c>
      <c r="G507" s="87">
        <v>3.45852</v>
      </c>
      <c r="H507" s="87">
        <f t="shared" si="11"/>
        <v>3.1729541284403666</v>
      </c>
    </row>
    <row r="508" spans="1:8" ht="24.95" customHeight="1">
      <c r="A508" s="82">
        <v>499</v>
      </c>
      <c r="B508" s="330"/>
      <c r="C508" s="86"/>
      <c r="D508" s="86" t="s">
        <v>2235</v>
      </c>
      <c r="E508" s="87" t="s">
        <v>2373</v>
      </c>
      <c r="F508" s="87" t="s">
        <v>2198</v>
      </c>
      <c r="G508" s="87">
        <v>7.6087449999999999</v>
      </c>
      <c r="H508" s="87">
        <f t="shared" si="11"/>
        <v>6.9804999999999993</v>
      </c>
    </row>
    <row r="509" spans="1:8" ht="24.95" customHeight="1">
      <c r="A509" s="82">
        <v>500</v>
      </c>
      <c r="B509" s="330"/>
      <c r="C509" s="86"/>
      <c r="D509" s="86" t="s">
        <v>2227</v>
      </c>
      <c r="E509" s="87" t="s">
        <v>2374</v>
      </c>
      <c r="F509" s="87" t="s">
        <v>2198</v>
      </c>
      <c r="G509" s="87">
        <v>16.600898000000001</v>
      </c>
      <c r="H509" s="87">
        <f t="shared" si="11"/>
        <v>15.230181651376146</v>
      </c>
    </row>
    <row r="510" spans="1:8" ht="24.95" customHeight="1">
      <c r="A510" s="82">
        <v>501</v>
      </c>
      <c r="B510" s="330"/>
      <c r="C510" s="86"/>
      <c r="D510" s="86" t="s">
        <v>2217</v>
      </c>
      <c r="E510" s="87" t="s">
        <v>2375</v>
      </c>
      <c r="F510" s="87" t="s">
        <v>2198</v>
      </c>
      <c r="G510" s="87">
        <v>44.914651999999997</v>
      </c>
      <c r="H510" s="87">
        <f t="shared" si="11"/>
        <v>41.206102752293575</v>
      </c>
    </row>
    <row r="511" spans="1:8" ht="24.95" customHeight="1">
      <c r="A511" s="82">
        <v>502</v>
      </c>
      <c r="B511" s="330"/>
      <c r="C511" s="86"/>
      <c r="D511" s="86" t="s">
        <v>2218</v>
      </c>
      <c r="E511" s="87" t="s">
        <v>2376</v>
      </c>
      <c r="F511" s="87" t="s">
        <v>2198</v>
      </c>
      <c r="G511" s="87">
        <v>110.67265399999999</v>
      </c>
      <c r="H511" s="87">
        <f t="shared" si="11"/>
        <v>101.53454495412842</v>
      </c>
    </row>
    <row r="512" spans="1:8" ht="24.95" customHeight="1">
      <c r="A512" s="82">
        <v>503</v>
      </c>
      <c r="B512" s="330"/>
      <c r="C512" s="86"/>
      <c r="D512" s="86" t="s">
        <v>2377</v>
      </c>
      <c r="E512" s="87" t="s">
        <v>2378</v>
      </c>
      <c r="F512" s="87" t="s">
        <v>2198</v>
      </c>
      <c r="G512" s="87">
        <v>193.677145</v>
      </c>
      <c r="H512" s="87">
        <f t="shared" si="11"/>
        <v>177.68545412844034</v>
      </c>
    </row>
    <row r="513" spans="1:8" ht="24.95" customHeight="1">
      <c r="A513" s="82">
        <v>504</v>
      </c>
      <c r="B513" s="330" t="s">
        <v>2379</v>
      </c>
      <c r="C513" s="86"/>
      <c r="D513" s="86" t="s">
        <v>2313</v>
      </c>
      <c r="E513" s="87" t="s">
        <v>2313</v>
      </c>
      <c r="F513" s="87" t="s">
        <v>2198</v>
      </c>
      <c r="G513" s="87">
        <v>2.0859299999999998</v>
      </c>
      <c r="H513" s="87">
        <f t="shared" si="11"/>
        <v>1.9136972477064218</v>
      </c>
    </row>
    <row r="514" spans="1:8" ht="24.95" customHeight="1">
      <c r="A514" s="82">
        <v>505</v>
      </c>
      <c r="B514" s="330"/>
      <c r="C514" s="86"/>
      <c r="D514" s="86" t="s">
        <v>2380</v>
      </c>
      <c r="E514" s="86" t="s">
        <v>2380</v>
      </c>
      <c r="F514" s="87" t="s">
        <v>2198</v>
      </c>
      <c r="G514" s="87">
        <v>4.0310550000000003</v>
      </c>
      <c r="H514" s="87">
        <f t="shared" si="11"/>
        <v>3.6982155963302752</v>
      </c>
    </row>
    <row r="515" spans="1:8" ht="24.95" customHeight="1">
      <c r="A515" s="82">
        <v>506</v>
      </c>
      <c r="B515" s="330"/>
      <c r="C515" s="86"/>
      <c r="D515" s="86" t="s">
        <v>2381</v>
      </c>
      <c r="E515" s="86" t="s">
        <v>2381</v>
      </c>
      <c r="F515" s="87" t="s">
        <v>2198</v>
      </c>
      <c r="G515" s="87">
        <v>9.6534899999999997</v>
      </c>
      <c r="H515" s="87">
        <f t="shared" si="11"/>
        <v>8.8564128440366972</v>
      </c>
    </row>
    <row r="516" spans="1:8" ht="24.95" customHeight="1">
      <c r="A516" s="82">
        <v>507</v>
      </c>
      <c r="B516" s="330"/>
      <c r="C516" s="86"/>
      <c r="D516" s="86" t="s">
        <v>2382</v>
      </c>
      <c r="E516" s="86" t="s">
        <v>2382</v>
      </c>
      <c r="F516" s="87" t="s">
        <v>2198</v>
      </c>
      <c r="G516" s="87">
        <v>17.984306</v>
      </c>
      <c r="H516" s="87">
        <f t="shared" si="11"/>
        <v>16.499363302752293</v>
      </c>
    </row>
    <row r="517" spans="1:8" ht="24.95" customHeight="1">
      <c r="A517" s="82">
        <v>508</v>
      </c>
      <c r="B517" s="330"/>
      <c r="C517" s="86"/>
      <c r="D517" s="86" t="s">
        <v>2383</v>
      </c>
      <c r="E517" s="86" t="s">
        <v>2383</v>
      </c>
      <c r="F517" s="87" t="s">
        <v>2198</v>
      </c>
      <c r="G517" s="87">
        <v>36.660316999999999</v>
      </c>
      <c r="H517" s="87">
        <f t="shared" si="11"/>
        <v>33.633318348623853</v>
      </c>
    </row>
    <row r="518" spans="1:8" ht="24.95" customHeight="1">
      <c r="A518" s="82">
        <v>509</v>
      </c>
      <c r="B518" s="330"/>
      <c r="C518" s="86"/>
      <c r="D518" s="86" t="s">
        <v>2384</v>
      </c>
      <c r="E518" s="86" t="s">
        <v>2384</v>
      </c>
      <c r="F518" s="87" t="s">
        <v>2198</v>
      </c>
      <c r="G518" s="87">
        <v>48.419286</v>
      </c>
      <c r="H518" s="87">
        <f t="shared" si="11"/>
        <v>44.42136330275229</v>
      </c>
    </row>
    <row r="519" spans="1:8" ht="24.95" customHeight="1">
      <c r="A519" s="82">
        <v>510</v>
      </c>
      <c r="B519" s="330"/>
      <c r="C519" s="86"/>
      <c r="D519" s="86" t="s">
        <v>2385</v>
      </c>
      <c r="E519" s="86" t="s">
        <v>2385</v>
      </c>
      <c r="F519" s="87" t="s">
        <v>2198</v>
      </c>
      <c r="G519" s="87">
        <v>62.253368000000002</v>
      </c>
      <c r="H519" s="87">
        <f t="shared" si="11"/>
        <v>57.113181651376145</v>
      </c>
    </row>
    <row r="520" spans="1:8" ht="24.95" customHeight="1">
      <c r="A520" s="82">
        <v>511</v>
      </c>
      <c r="B520" s="330" t="s">
        <v>2386</v>
      </c>
      <c r="C520" s="86"/>
      <c r="D520" s="86" t="s">
        <v>2387</v>
      </c>
      <c r="E520" s="87" t="s">
        <v>2311</v>
      </c>
      <c r="F520" s="87" t="s">
        <v>2198</v>
      </c>
      <c r="G520" s="87">
        <v>0.75626300000000002</v>
      </c>
      <c r="H520" s="87">
        <f t="shared" si="11"/>
        <v>0.69381926605504585</v>
      </c>
    </row>
    <row r="521" spans="1:8" ht="24.95" customHeight="1">
      <c r="A521" s="82">
        <v>512</v>
      </c>
      <c r="B521" s="330"/>
      <c r="C521" s="86"/>
      <c r="D521" s="86" t="s">
        <v>2363</v>
      </c>
      <c r="E521" s="87" t="s">
        <v>2362</v>
      </c>
      <c r="F521" s="87" t="s">
        <v>2198</v>
      </c>
      <c r="G521" s="87">
        <v>1.383408</v>
      </c>
      <c r="H521" s="87">
        <f t="shared" si="11"/>
        <v>1.2691816513761467</v>
      </c>
    </row>
    <row r="522" spans="1:8" ht="24.95" customHeight="1">
      <c r="A522" s="82">
        <v>513</v>
      </c>
      <c r="B522" s="330"/>
      <c r="C522" s="86"/>
      <c r="D522" s="86" t="s">
        <v>151</v>
      </c>
      <c r="E522" s="87" t="s">
        <v>2363</v>
      </c>
      <c r="F522" s="87" t="s">
        <v>2198</v>
      </c>
      <c r="G522" s="87">
        <v>2.0751119999999998</v>
      </c>
      <c r="H522" s="87">
        <f t="shared" si="11"/>
        <v>1.9037724770642199</v>
      </c>
    </row>
    <row r="523" spans="1:8" ht="24.95" customHeight="1">
      <c r="A523" s="82">
        <v>514</v>
      </c>
      <c r="B523" s="330"/>
      <c r="C523" s="86"/>
      <c r="D523" s="86" t="s">
        <v>2364</v>
      </c>
      <c r="E523" s="87" t="s">
        <v>2364</v>
      </c>
      <c r="F523" s="87" t="s">
        <v>2198</v>
      </c>
      <c r="G523" s="87">
        <v>3.7813159999999999</v>
      </c>
      <c r="H523" s="87">
        <f t="shared" si="11"/>
        <v>3.4690972477064217</v>
      </c>
    </row>
    <row r="524" spans="1:8" ht="24.95" customHeight="1">
      <c r="A524" s="82">
        <v>515</v>
      </c>
      <c r="B524" s="331" t="s">
        <v>2388</v>
      </c>
      <c r="C524" s="86"/>
      <c r="D524" s="86" t="s">
        <v>2389</v>
      </c>
      <c r="E524" s="87" t="s">
        <v>2387</v>
      </c>
      <c r="F524" s="87" t="s">
        <v>2198</v>
      </c>
      <c r="G524" s="87">
        <v>1.9209959999999999</v>
      </c>
      <c r="H524" s="87">
        <f t="shared" si="11"/>
        <v>1.7623816513761466</v>
      </c>
    </row>
    <row r="525" spans="1:8" ht="24.95" customHeight="1">
      <c r="A525" s="82">
        <v>516</v>
      </c>
      <c r="B525" s="334"/>
      <c r="C525" s="86"/>
      <c r="D525" s="86" t="s">
        <v>2348</v>
      </c>
      <c r="E525" s="87" t="s">
        <v>2363</v>
      </c>
      <c r="F525" s="87" t="s">
        <v>2198</v>
      </c>
      <c r="G525" s="87">
        <v>3.5703360000000002</v>
      </c>
      <c r="H525" s="87">
        <f t="shared" si="11"/>
        <v>3.2755376146788988</v>
      </c>
    </row>
    <row r="526" spans="1:8" ht="24.95" customHeight="1">
      <c r="A526" s="82">
        <v>517</v>
      </c>
      <c r="B526" s="334"/>
      <c r="C526" s="86"/>
      <c r="D526" s="86" t="s">
        <v>2319</v>
      </c>
      <c r="E526" s="87" t="s">
        <v>2364</v>
      </c>
      <c r="F526" s="87" t="s">
        <v>2198</v>
      </c>
      <c r="G526" s="87">
        <v>4.1330520000000002</v>
      </c>
      <c r="H526" s="87">
        <f t="shared" si="11"/>
        <v>3.7917908256880732</v>
      </c>
    </row>
    <row r="527" spans="1:8" ht="24.95" customHeight="1">
      <c r="A527" s="82">
        <v>518</v>
      </c>
      <c r="B527" s="334"/>
      <c r="C527" s="86"/>
      <c r="D527" s="86" t="s">
        <v>2321</v>
      </c>
      <c r="E527" s="87" t="s">
        <v>2390</v>
      </c>
      <c r="F527" s="87" t="s">
        <v>2198</v>
      </c>
      <c r="G527" s="87">
        <v>5.1647239999999996</v>
      </c>
      <c r="H527" s="87">
        <f t="shared" si="11"/>
        <v>4.7382788990825677</v>
      </c>
    </row>
    <row r="528" spans="1:8" ht="24.95" customHeight="1">
      <c r="A528" s="82">
        <v>519</v>
      </c>
      <c r="B528" s="334"/>
      <c r="C528" s="86"/>
      <c r="D528" s="86" t="s">
        <v>2226</v>
      </c>
      <c r="E528" s="87" t="s">
        <v>2366</v>
      </c>
      <c r="F528" s="87" t="s">
        <v>2198</v>
      </c>
      <c r="G528" s="87">
        <v>13.834082</v>
      </c>
      <c r="H528" s="87">
        <f t="shared" si="11"/>
        <v>12.691818348623853</v>
      </c>
    </row>
    <row r="529" spans="1:8" ht="24.95" customHeight="1">
      <c r="A529" s="82">
        <v>520</v>
      </c>
      <c r="B529" s="334"/>
      <c r="C529" s="86"/>
      <c r="D529" s="86"/>
      <c r="E529" s="87" t="s">
        <v>2226</v>
      </c>
      <c r="F529" s="87" t="s">
        <v>2198</v>
      </c>
      <c r="G529" s="87">
        <v>33.201796000000002</v>
      </c>
      <c r="H529" s="87">
        <f t="shared" si="11"/>
        <v>30.460363302752292</v>
      </c>
    </row>
    <row r="530" spans="1:8" ht="24.95" customHeight="1">
      <c r="A530" s="82">
        <v>521</v>
      </c>
      <c r="B530" s="334"/>
      <c r="C530" s="86"/>
      <c r="D530" s="86"/>
      <c r="E530" s="87" t="s">
        <v>2359</v>
      </c>
      <c r="F530" s="87" t="s">
        <v>2198</v>
      </c>
      <c r="G530" s="87">
        <v>51.647238999999999</v>
      </c>
      <c r="H530" s="87">
        <f t="shared" si="11"/>
        <v>47.382788073394494</v>
      </c>
    </row>
    <row r="531" spans="1:8" ht="24.95" customHeight="1">
      <c r="A531" s="82">
        <v>522</v>
      </c>
      <c r="B531" s="334"/>
      <c r="C531" s="86"/>
      <c r="D531" s="86"/>
      <c r="E531" s="87" t="s">
        <v>2391</v>
      </c>
      <c r="F531" s="87" t="s">
        <v>2198</v>
      </c>
      <c r="G531" s="87">
        <v>69.170409000000006</v>
      </c>
      <c r="H531" s="87">
        <f t="shared" si="11"/>
        <v>63.459090825688072</v>
      </c>
    </row>
    <row r="532" spans="1:8" ht="24.95" customHeight="1">
      <c r="A532" s="82">
        <v>523</v>
      </c>
      <c r="B532" s="334"/>
      <c r="C532" s="86"/>
      <c r="D532" s="86"/>
      <c r="E532" s="87" t="s">
        <v>2237</v>
      </c>
      <c r="F532" s="87" t="s">
        <v>2198</v>
      </c>
      <c r="G532" s="87">
        <v>91.304940000000002</v>
      </c>
      <c r="H532" s="87">
        <f t="shared" si="11"/>
        <v>83.765999999999991</v>
      </c>
    </row>
    <row r="533" spans="1:8" ht="24.95" customHeight="1">
      <c r="A533" s="82">
        <v>524</v>
      </c>
      <c r="B533" s="334"/>
      <c r="C533" s="86"/>
      <c r="D533" s="86"/>
      <c r="E533" s="87" t="s">
        <v>2367</v>
      </c>
      <c r="F533" s="87" t="s">
        <v>2198</v>
      </c>
      <c r="G533" s="87">
        <v>207.51122699999999</v>
      </c>
      <c r="H533" s="87">
        <f t="shared" ref="H533:H591" si="12">G533/1.09</f>
        <v>190.3772724770642</v>
      </c>
    </row>
    <row r="534" spans="1:8" ht="24.95" customHeight="1">
      <c r="A534" s="82">
        <v>525</v>
      </c>
      <c r="B534" s="334"/>
      <c r="C534" s="86"/>
      <c r="D534" s="86"/>
      <c r="E534" s="87" t="s">
        <v>2368</v>
      </c>
      <c r="F534" s="87" t="s">
        <v>2198</v>
      </c>
      <c r="G534" s="87">
        <v>276.68163600000003</v>
      </c>
      <c r="H534" s="87">
        <f t="shared" si="12"/>
        <v>253.83636330275229</v>
      </c>
    </row>
    <row r="535" spans="1:8" ht="24.95" customHeight="1">
      <c r="A535" s="82">
        <v>526</v>
      </c>
      <c r="B535" s="334"/>
      <c r="C535" s="86"/>
      <c r="D535" s="86"/>
      <c r="E535" s="87" t="s">
        <v>2392</v>
      </c>
      <c r="F535" s="87" t="s">
        <v>2198</v>
      </c>
      <c r="G535" s="87">
        <v>341.24068399999999</v>
      </c>
      <c r="H535" s="87">
        <f t="shared" si="12"/>
        <v>313.06484770642197</v>
      </c>
    </row>
    <row r="536" spans="1:8" ht="24.95" customHeight="1">
      <c r="A536" s="82">
        <v>527</v>
      </c>
      <c r="B536" s="334"/>
      <c r="C536" s="86"/>
      <c r="D536" s="86"/>
      <c r="E536" s="87" t="s">
        <v>2228</v>
      </c>
      <c r="F536" s="87" t="s">
        <v>2198</v>
      </c>
      <c r="G536" s="87">
        <v>435.31244099999998</v>
      </c>
      <c r="H536" s="87">
        <f t="shared" si="12"/>
        <v>399.36921192660543</v>
      </c>
    </row>
    <row r="537" spans="1:8" ht="24.95" customHeight="1">
      <c r="A537" s="82">
        <v>528</v>
      </c>
      <c r="B537" s="332"/>
      <c r="C537" s="86"/>
      <c r="D537" s="86"/>
      <c r="E537" s="87" t="s">
        <v>2229</v>
      </c>
      <c r="F537" s="87" t="s">
        <v>2198</v>
      </c>
      <c r="G537" s="87">
        <v>656.65774899999997</v>
      </c>
      <c r="H537" s="87">
        <f t="shared" si="12"/>
        <v>602.43830183486227</v>
      </c>
    </row>
    <row r="538" spans="1:8" ht="24.95" customHeight="1">
      <c r="A538" s="82">
        <v>529</v>
      </c>
      <c r="B538" s="330" t="s">
        <v>2393</v>
      </c>
      <c r="C538" s="86"/>
      <c r="D538" s="86"/>
      <c r="E538" s="87" t="s">
        <v>2387</v>
      </c>
      <c r="F538" s="87" t="s">
        <v>2198</v>
      </c>
      <c r="G538" s="87">
        <v>1.567863</v>
      </c>
      <c r="H538" s="87">
        <f t="shared" si="12"/>
        <v>1.4384064220183486</v>
      </c>
    </row>
    <row r="539" spans="1:8" ht="24.95" customHeight="1">
      <c r="A539" s="82">
        <v>530</v>
      </c>
      <c r="B539" s="330"/>
      <c r="C539" s="86"/>
      <c r="D539" s="86"/>
      <c r="E539" s="87" t="s">
        <v>2317</v>
      </c>
      <c r="F539" s="87" t="s">
        <v>2198</v>
      </c>
      <c r="G539" s="87">
        <v>2.7668159999999999</v>
      </c>
      <c r="H539" s="87">
        <f t="shared" si="12"/>
        <v>2.5383633027522934</v>
      </c>
    </row>
    <row r="540" spans="1:8" ht="24.95" customHeight="1">
      <c r="A540" s="82">
        <v>531</v>
      </c>
      <c r="B540" s="330"/>
      <c r="C540" s="86"/>
      <c r="D540" s="86"/>
      <c r="E540" s="87" t="s">
        <v>2319</v>
      </c>
      <c r="F540" s="87" t="s">
        <v>2198</v>
      </c>
      <c r="G540" s="87">
        <v>10.329447999999999</v>
      </c>
      <c r="H540" s="87">
        <f t="shared" si="12"/>
        <v>9.4765577981651354</v>
      </c>
    </row>
    <row r="541" spans="1:8" ht="24.95" customHeight="1">
      <c r="A541" s="82">
        <v>532</v>
      </c>
      <c r="B541" s="330"/>
      <c r="C541" s="86"/>
      <c r="D541" s="86"/>
      <c r="E541" s="87" t="s">
        <v>2321</v>
      </c>
      <c r="F541" s="87" t="s">
        <v>2198</v>
      </c>
      <c r="G541" s="87">
        <v>19.367715</v>
      </c>
      <c r="H541" s="87">
        <f t="shared" si="12"/>
        <v>17.768545871559631</v>
      </c>
    </row>
    <row r="542" spans="1:8" ht="24.95" customHeight="1">
      <c r="A542" s="82">
        <v>533</v>
      </c>
      <c r="B542" s="330"/>
      <c r="C542" s="86"/>
      <c r="D542" s="86"/>
      <c r="E542" s="87" t="s">
        <v>2226</v>
      </c>
      <c r="F542" s="87" t="s">
        <v>2198</v>
      </c>
      <c r="G542" s="87">
        <v>31.080570000000002</v>
      </c>
      <c r="H542" s="87">
        <f t="shared" si="12"/>
        <v>28.514284403669723</v>
      </c>
    </row>
    <row r="543" spans="1:8" ht="24.95" customHeight="1">
      <c r="A543" s="82">
        <v>534</v>
      </c>
      <c r="B543" s="330"/>
      <c r="C543" s="86"/>
      <c r="D543" s="86"/>
      <c r="E543" s="87" t="s">
        <v>2359</v>
      </c>
      <c r="F543" s="87" t="s">
        <v>2198</v>
      </c>
      <c r="G543" s="87">
        <v>48.419286</v>
      </c>
      <c r="H543" s="87">
        <f t="shared" si="12"/>
        <v>44.42136330275229</v>
      </c>
    </row>
    <row r="544" spans="1:8" ht="24.95" customHeight="1">
      <c r="A544" s="82">
        <v>535</v>
      </c>
      <c r="B544" s="330"/>
      <c r="C544" s="86"/>
      <c r="D544" s="86"/>
      <c r="E544" s="87" t="s">
        <v>2360</v>
      </c>
      <c r="F544" s="87" t="s">
        <v>2198</v>
      </c>
      <c r="G544" s="87">
        <v>69.170409000000006</v>
      </c>
      <c r="H544" s="87">
        <f t="shared" si="12"/>
        <v>63.459090825688072</v>
      </c>
    </row>
    <row r="545" spans="1:8" ht="24.95" customHeight="1">
      <c r="A545" s="82">
        <v>536</v>
      </c>
      <c r="B545" s="330"/>
      <c r="C545" s="86"/>
      <c r="D545" s="86"/>
      <c r="E545" s="87" t="s">
        <v>2237</v>
      </c>
      <c r="F545" s="87" t="s">
        <v>2198</v>
      </c>
      <c r="G545" s="87">
        <v>103.755613</v>
      </c>
      <c r="H545" s="87">
        <f t="shared" si="12"/>
        <v>95.188635779816508</v>
      </c>
    </row>
    <row r="546" spans="1:8" ht="24.95" customHeight="1">
      <c r="A546" s="82">
        <v>537</v>
      </c>
      <c r="B546" s="330"/>
      <c r="C546" s="86"/>
      <c r="D546" s="86"/>
      <c r="E546" s="87" t="s">
        <v>2240</v>
      </c>
      <c r="F546" s="87" t="s">
        <v>2198</v>
      </c>
      <c r="G546" s="87">
        <v>166.008982</v>
      </c>
      <c r="H546" s="87">
        <f t="shared" si="12"/>
        <v>152.30181834862384</v>
      </c>
    </row>
    <row r="547" spans="1:8" ht="24.95" customHeight="1">
      <c r="A547" s="82">
        <v>538</v>
      </c>
      <c r="B547" s="330"/>
      <c r="C547" s="86"/>
      <c r="D547" s="86"/>
      <c r="E547" s="87" t="s">
        <v>2394</v>
      </c>
      <c r="F547" s="87" t="s">
        <v>2198</v>
      </c>
      <c r="G547" s="87">
        <v>207.51122699999999</v>
      </c>
      <c r="H547" s="87">
        <f t="shared" si="12"/>
        <v>190.3772724770642</v>
      </c>
    </row>
    <row r="548" spans="1:8" ht="24.95" customHeight="1">
      <c r="A548" s="82">
        <v>539</v>
      </c>
      <c r="B548" s="330" t="s">
        <v>2395</v>
      </c>
      <c r="C548" s="86"/>
      <c r="D548" s="86" t="s">
        <v>2357</v>
      </c>
      <c r="E548" s="87" t="s">
        <v>2396</v>
      </c>
      <c r="F548" s="87" t="s">
        <v>2198</v>
      </c>
      <c r="G548" s="87">
        <v>0.69170399999999999</v>
      </c>
      <c r="H548" s="87">
        <f t="shared" si="12"/>
        <v>0.63459082568807335</v>
      </c>
    </row>
    <row r="549" spans="1:8" ht="24.95" customHeight="1">
      <c r="A549" s="82">
        <v>540</v>
      </c>
      <c r="B549" s="330"/>
      <c r="C549" s="86"/>
      <c r="D549" s="86" t="s">
        <v>2317</v>
      </c>
      <c r="E549" s="87" t="s">
        <v>2397</v>
      </c>
      <c r="F549" s="87" t="s">
        <v>2198</v>
      </c>
      <c r="G549" s="87">
        <v>1.2224520000000001</v>
      </c>
      <c r="H549" s="87">
        <f t="shared" si="12"/>
        <v>1.1215155963302752</v>
      </c>
    </row>
    <row r="550" spans="1:8" ht="24.95" customHeight="1">
      <c r="A550" s="82">
        <v>541</v>
      </c>
      <c r="B550" s="330"/>
      <c r="C550" s="86"/>
      <c r="D550" s="86" t="s">
        <v>2319</v>
      </c>
      <c r="E550" s="87" t="s">
        <v>2362</v>
      </c>
      <c r="F550" s="87" t="s">
        <v>2198</v>
      </c>
      <c r="G550" s="87">
        <v>2.2739449999999999</v>
      </c>
      <c r="H550" s="87">
        <f t="shared" si="12"/>
        <v>2.0861880733944953</v>
      </c>
    </row>
    <row r="551" spans="1:8" ht="24.95" customHeight="1">
      <c r="A551" s="82">
        <v>542</v>
      </c>
      <c r="B551" s="330"/>
      <c r="C551" s="86"/>
      <c r="D551" s="86"/>
      <c r="E551" s="87" t="s">
        <v>2363</v>
      </c>
      <c r="F551" s="87" t="s">
        <v>2198</v>
      </c>
      <c r="G551" s="87">
        <v>3.7352699999999999</v>
      </c>
      <c r="H551" s="87">
        <f t="shared" si="12"/>
        <v>3.4268532110091741</v>
      </c>
    </row>
    <row r="552" spans="1:8" ht="24.95" customHeight="1">
      <c r="A552" s="82">
        <v>543</v>
      </c>
      <c r="B552" s="330"/>
      <c r="C552" s="86"/>
      <c r="D552" s="86"/>
      <c r="E552" s="87" t="s">
        <v>2317</v>
      </c>
      <c r="F552" s="87" t="s">
        <v>2198</v>
      </c>
      <c r="G552" s="87">
        <v>5.1647239999999996</v>
      </c>
      <c r="H552" s="87">
        <f t="shared" si="12"/>
        <v>4.7382788990825677</v>
      </c>
    </row>
    <row r="553" spans="1:8" ht="24.95" customHeight="1">
      <c r="A553" s="82">
        <v>544</v>
      </c>
      <c r="B553" s="330"/>
      <c r="C553" s="86"/>
      <c r="D553" s="86"/>
      <c r="E553" s="87" t="s">
        <v>2319</v>
      </c>
      <c r="F553" s="87" t="s">
        <v>2198</v>
      </c>
      <c r="G553" s="87">
        <v>8.3004490000000004</v>
      </c>
      <c r="H553" s="87">
        <f t="shared" si="12"/>
        <v>7.6150908256880729</v>
      </c>
    </row>
    <row r="554" spans="1:8" ht="24.95" customHeight="1">
      <c r="A554" s="82">
        <v>545</v>
      </c>
      <c r="B554" s="330"/>
      <c r="C554" s="86"/>
      <c r="D554" s="86"/>
      <c r="E554" s="87" t="s">
        <v>2321</v>
      </c>
      <c r="F554" s="87" t="s">
        <v>2198</v>
      </c>
      <c r="G554" s="87">
        <v>13.834082</v>
      </c>
      <c r="H554" s="87">
        <f t="shared" si="12"/>
        <v>12.691818348623853</v>
      </c>
    </row>
    <row r="555" spans="1:8" ht="24.95" customHeight="1">
      <c r="A555" s="82">
        <v>546</v>
      </c>
      <c r="B555" s="330"/>
      <c r="C555" s="86"/>
      <c r="D555" s="86"/>
      <c r="E555" s="87" t="s">
        <v>2358</v>
      </c>
      <c r="F555" s="87" t="s">
        <v>2198</v>
      </c>
      <c r="G555" s="87">
        <v>27.668164000000001</v>
      </c>
      <c r="H555" s="87">
        <f t="shared" si="12"/>
        <v>25.383636697247706</v>
      </c>
    </row>
    <row r="556" spans="1:8" ht="24.95" customHeight="1">
      <c r="A556" s="82">
        <v>547</v>
      </c>
      <c r="B556" s="330"/>
      <c r="C556" s="86"/>
      <c r="D556" s="86"/>
      <c r="E556" s="87" t="s">
        <v>2268</v>
      </c>
      <c r="F556" s="87" t="s">
        <v>2198</v>
      </c>
      <c r="G556" s="87">
        <v>29.051572</v>
      </c>
      <c r="H556" s="87">
        <f t="shared" si="12"/>
        <v>26.65281834862385</v>
      </c>
    </row>
    <row r="557" spans="1:8" ht="24.95" customHeight="1">
      <c r="A557" s="82">
        <v>548</v>
      </c>
      <c r="B557" s="330"/>
      <c r="C557" s="86"/>
      <c r="D557" s="86"/>
      <c r="E557" s="87" t="s">
        <v>2359</v>
      </c>
      <c r="F557" s="87" t="s">
        <v>2198</v>
      </c>
      <c r="G557" s="87">
        <v>48.419286</v>
      </c>
      <c r="H557" s="87">
        <f t="shared" si="12"/>
        <v>44.42136330275229</v>
      </c>
    </row>
    <row r="558" spans="1:8" ht="24.95" customHeight="1">
      <c r="A558" s="82">
        <v>549</v>
      </c>
      <c r="B558" s="330"/>
      <c r="C558" s="86"/>
      <c r="D558" s="86"/>
      <c r="E558" s="87" t="s">
        <v>2360</v>
      </c>
      <c r="F558" s="87" t="s">
        <v>2198</v>
      </c>
      <c r="G558" s="87">
        <v>72.398360999999994</v>
      </c>
      <c r="H558" s="87">
        <f t="shared" si="12"/>
        <v>66.420514678899067</v>
      </c>
    </row>
    <row r="559" spans="1:8" ht="24.95" customHeight="1">
      <c r="A559" s="82">
        <v>550</v>
      </c>
      <c r="B559" s="330"/>
      <c r="C559" s="86"/>
      <c r="D559" s="86"/>
      <c r="E559" s="87" t="s">
        <v>2398</v>
      </c>
      <c r="F559" s="87" t="s">
        <v>2198</v>
      </c>
      <c r="G559" s="87">
        <v>83.004491000000002</v>
      </c>
      <c r="H559" s="87">
        <f t="shared" si="12"/>
        <v>76.15090917431192</v>
      </c>
    </row>
    <row r="560" spans="1:8" ht="24.95" customHeight="1">
      <c r="A560" s="82">
        <v>551</v>
      </c>
      <c r="B560" s="330"/>
      <c r="C560" s="86"/>
      <c r="D560" s="86"/>
      <c r="E560" s="87" t="s">
        <v>2399</v>
      </c>
      <c r="F560" s="87" t="s">
        <v>2198</v>
      </c>
      <c r="G560" s="87">
        <v>110.67265399999999</v>
      </c>
      <c r="H560" s="87">
        <f t="shared" si="12"/>
        <v>101.53454495412842</v>
      </c>
    </row>
    <row r="561" spans="1:8" ht="24.95" customHeight="1">
      <c r="A561" s="82">
        <v>552</v>
      </c>
      <c r="B561" s="330"/>
      <c r="C561" s="86"/>
      <c r="D561" s="86"/>
      <c r="E561" s="87" t="s">
        <v>2269</v>
      </c>
      <c r="F561" s="87" t="s">
        <v>2198</v>
      </c>
      <c r="G561" s="87">
        <v>179.843063</v>
      </c>
      <c r="H561" s="87">
        <f t="shared" si="12"/>
        <v>164.99363577981651</v>
      </c>
    </row>
    <row r="562" spans="1:8" ht="24.95" customHeight="1">
      <c r="A562" s="82">
        <v>553</v>
      </c>
      <c r="B562" s="330" t="s">
        <v>2400</v>
      </c>
      <c r="C562" s="86">
        <v>3</v>
      </c>
      <c r="D562" s="86"/>
      <c r="E562" s="87"/>
      <c r="F562" s="87" t="s">
        <v>2198</v>
      </c>
      <c r="G562" s="87">
        <v>13.834082</v>
      </c>
      <c r="H562" s="87">
        <f t="shared" si="12"/>
        <v>12.691818348623853</v>
      </c>
    </row>
    <row r="563" spans="1:8" ht="24.95" customHeight="1">
      <c r="A563" s="82">
        <v>554</v>
      </c>
      <c r="B563" s="330"/>
      <c r="C563" s="86">
        <v>4</v>
      </c>
      <c r="D563" s="86"/>
      <c r="E563" s="87"/>
      <c r="F563" s="87" t="s">
        <v>2198</v>
      </c>
      <c r="G563" s="87">
        <v>27.668164000000001</v>
      </c>
      <c r="H563" s="87">
        <f t="shared" si="12"/>
        <v>25.383636697247706</v>
      </c>
    </row>
    <row r="564" spans="1:8" ht="24.95" customHeight="1">
      <c r="A564" s="82">
        <v>555</v>
      </c>
      <c r="B564" s="330"/>
      <c r="C564" s="86">
        <v>5</v>
      </c>
      <c r="D564" s="86"/>
      <c r="E564" s="87"/>
      <c r="F564" s="87" t="s">
        <v>2198</v>
      </c>
      <c r="G564" s="87">
        <v>41.502245000000002</v>
      </c>
      <c r="H564" s="87">
        <f t="shared" si="12"/>
        <v>38.075454128440363</v>
      </c>
    </row>
    <row r="565" spans="1:8" ht="24.95" customHeight="1">
      <c r="A565" s="82">
        <v>556</v>
      </c>
      <c r="B565" s="330"/>
      <c r="C565" s="86">
        <v>6</v>
      </c>
      <c r="D565" s="86"/>
      <c r="E565" s="87"/>
      <c r="F565" s="87" t="s">
        <v>2198</v>
      </c>
      <c r="G565" s="87">
        <v>83.004491000000002</v>
      </c>
      <c r="H565" s="87">
        <f t="shared" si="12"/>
        <v>76.15090917431192</v>
      </c>
    </row>
    <row r="566" spans="1:8" ht="24.95" customHeight="1">
      <c r="A566" s="82">
        <v>557</v>
      </c>
      <c r="B566" s="330"/>
      <c r="C566" s="86">
        <v>7</v>
      </c>
      <c r="D566" s="86"/>
      <c r="E566" s="87"/>
      <c r="F566" s="87" t="s">
        <v>2198</v>
      </c>
      <c r="G566" s="87">
        <v>138.34081800000001</v>
      </c>
      <c r="H566" s="87">
        <f t="shared" si="12"/>
        <v>126.91818165137614</v>
      </c>
    </row>
    <row r="567" spans="1:8" ht="24.95" customHeight="1">
      <c r="A567" s="82">
        <v>558</v>
      </c>
      <c r="B567" s="330"/>
      <c r="C567" s="86">
        <v>8</v>
      </c>
      <c r="D567" s="86"/>
      <c r="E567" s="87"/>
      <c r="F567" s="87" t="s">
        <v>2198</v>
      </c>
      <c r="G567" s="87">
        <v>225.95666900000001</v>
      </c>
      <c r="H567" s="87">
        <f t="shared" si="12"/>
        <v>207.29969633027522</v>
      </c>
    </row>
    <row r="568" spans="1:8" ht="24.95" customHeight="1">
      <c r="A568" s="82">
        <v>559</v>
      </c>
      <c r="B568" s="330"/>
      <c r="C568" s="86">
        <v>9</v>
      </c>
      <c r="D568" s="86"/>
      <c r="E568" s="87"/>
      <c r="F568" s="87" t="s">
        <v>2198</v>
      </c>
      <c r="G568" s="87">
        <v>296.97162300000002</v>
      </c>
      <c r="H568" s="87">
        <f t="shared" si="12"/>
        <v>272.45103027522936</v>
      </c>
    </row>
    <row r="569" spans="1:8" ht="24.95" customHeight="1">
      <c r="A569" s="82">
        <v>560</v>
      </c>
      <c r="B569" s="330"/>
      <c r="C569" s="86">
        <v>10</v>
      </c>
      <c r="D569" s="86"/>
      <c r="E569" s="87"/>
      <c r="F569" s="87" t="s">
        <v>2198</v>
      </c>
      <c r="G569" s="87">
        <v>415.02245399999998</v>
      </c>
      <c r="H569" s="87">
        <f t="shared" si="12"/>
        <v>380.75454495412839</v>
      </c>
    </row>
    <row r="570" spans="1:8" ht="24.95" customHeight="1">
      <c r="A570" s="82">
        <v>561</v>
      </c>
      <c r="B570" s="330"/>
      <c r="C570" s="86">
        <v>11</v>
      </c>
      <c r="D570" s="86"/>
      <c r="E570" s="87"/>
      <c r="F570" s="87" t="s">
        <v>2198</v>
      </c>
      <c r="G570" s="87">
        <v>553.36327200000005</v>
      </c>
      <c r="H570" s="87">
        <f t="shared" si="12"/>
        <v>507.67272660550458</v>
      </c>
    </row>
    <row r="571" spans="1:8" ht="24.95" customHeight="1">
      <c r="A571" s="82">
        <v>562</v>
      </c>
      <c r="B571" s="330"/>
      <c r="C571" s="86">
        <v>12</v>
      </c>
      <c r="D571" s="86"/>
      <c r="E571" s="87"/>
      <c r="F571" s="87" t="s">
        <v>2198</v>
      </c>
      <c r="G571" s="87">
        <v>830.04490799999996</v>
      </c>
      <c r="H571" s="87">
        <f t="shared" si="12"/>
        <v>761.50908990825678</v>
      </c>
    </row>
    <row r="572" spans="1:8" ht="24.95" customHeight="1">
      <c r="A572" s="82">
        <v>563</v>
      </c>
      <c r="B572" s="330"/>
      <c r="C572" s="86">
        <v>13</v>
      </c>
      <c r="D572" s="86"/>
      <c r="E572" s="87"/>
      <c r="F572" s="87" t="s">
        <v>2198</v>
      </c>
      <c r="G572" s="87">
        <v>1037.556135</v>
      </c>
      <c r="H572" s="87">
        <f t="shared" si="12"/>
        <v>951.88636238532104</v>
      </c>
    </row>
    <row r="573" spans="1:8" ht="24.95" customHeight="1">
      <c r="A573" s="82">
        <v>564</v>
      </c>
      <c r="B573" s="330"/>
      <c r="C573" s="86">
        <v>14</v>
      </c>
      <c r="D573" s="86"/>
      <c r="E573" s="87"/>
      <c r="F573" s="87" t="s">
        <v>2198</v>
      </c>
      <c r="G573" s="87">
        <v>1175.8969529999999</v>
      </c>
      <c r="H573" s="87">
        <f t="shared" si="12"/>
        <v>1078.8045440366971</v>
      </c>
    </row>
    <row r="574" spans="1:8" ht="24.95" customHeight="1">
      <c r="A574" s="82">
        <v>565</v>
      </c>
      <c r="B574" s="330"/>
      <c r="C574" s="86">
        <v>15</v>
      </c>
      <c r="D574" s="86"/>
      <c r="E574" s="87"/>
      <c r="F574" s="87" t="s">
        <v>2198</v>
      </c>
      <c r="G574" s="87">
        <v>1383.4081799999999</v>
      </c>
      <c r="H574" s="87">
        <f t="shared" si="12"/>
        <v>1269.1818165137613</v>
      </c>
    </row>
    <row r="575" spans="1:8" ht="24.95" customHeight="1">
      <c r="A575" s="82">
        <v>566</v>
      </c>
      <c r="B575" s="330"/>
      <c r="C575" s="86">
        <v>16</v>
      </c>
      <c r="D575" s="86"/>
      <c r="E575" s="87"/>
      <c r="F575" s="87" t="s">
        <v>2198</v>
      </c>
      <c r="G575" s="87">
        <v>1660.0898159999999</v>
      </c>
      <c r="H575" s="87">
        <f t="shared" si="12"/>
        <v>1523.0181798165136</v>
      </c>
    </row>
    <row r="576" spans="1:8" ht="24.95" customHeight="1">
      <c r="A576" s="82">
        <v>567</v>
      </c>
      <c r="B576" s="330"/>
      <c r="C576" s="86">
        <v>17</v>
      </c>
      <c r="D576" s="86"/>
      <c r="E576" s="87"/>
      <c r="F576" s="87" t="s">
        <v>2198</v>
      </c>
      <c r="G576" s="87">
        <v>1936.771452</v>
      </c>
      <c r="H576" s="87">
        <f t="shared" si="12"/>
        <v>1776.8545431192658</v>
      </c>
    </row>
    <row r="577" spans="1:8" ht="24.95" customHeight="1">
      <c r="A577" s="82">
        <v>568</v>
      </c>
      <c r="B577" s="330"/>
      <c r="C577" s="86">
        <v>18</v>
      </c>
      <c r="D577" s="86"/>
      <c r="E577" s="87"/>
      <c r="F577" s="87" t="s">
        <v>2198</v>
      </c>
      <c r="G577" s="87">
        <v>2416.352954</v>
      </c>
      <c r="H577" s="87">
        <f t="shared" si="12"/>
        <v>2216.837572477064</v>
      </c>
    </row>
    <row r="578" spans="1:8" ht="24.95" customHeight="1">
      <c r="A578" s="82">
        <v>569</v>
      </c>
      <c r="B578" s="330"/>
      <c r="C578" s="86">
        <v>19</v>
      </c>
      <c r="D578" s="86"/>
      <c r="E578" s="87"/>
      <c r="F578" s="87" t="s">
        <v>2198</v>
      </c>
      <c r="G578" s="87">
        <v>2628.4755420000001</v>
      </c>
      <c r="H578" s="87">
        <f t="shared" si="12"/>
        <v>2411.4454513761466</v>
      </c>
    </row>
    <row r="579" spans="1:8" ht="24.95" customHeight="1">
      <c r="A579" s="82">
        <v>570</v>
      </c>
      <c r="B579" s="330"/>
      <c r="C579" s="86">
        <v>20</v>
      </c>
      <c r="D579" s="86"/>
      <c r="E579" s="87"/>
      <c r="F579" s="87" t="s">
        <v>2198</v>
      </c>
      <c r="G579" s="87">
        <v>3108.0570440000001</v>
      </c>
      <c r="H579" s="87">
        <f t="shared" si="12"/>
        <v>2851.428480733945</v>
      </c>
    </row>
    <row r="580" spans="1:8" ht="24.95" customHeight="1">
      <c r="A580" s="82">
        <v>571</v>
      </c>
      <c r="B580" s="330" t="s">
        <v>2401</v>
      </c>
      <c r="C580" s="86">
        <v>3</v>
      </c>
      <c r="D580" s="86"/>
      <c r="E580" s="87"/>
      <c r="F580" s="87" t="s">
        <v>2198</v>
      </c>
      <c r="G580" s="87">
        <v>44.730198000000001</v>
      </c>
      <c r="H580" s="87">
        <f t="shared" si="12"/>
        <v>41.036878899082566</v>
      </c>
    </row>
    <row r="581" spans="1:8" ht="24.95" customHeight="1">
      <c r="A581" s="82">
        <v>572</v>
      </c>
      <c r="B581" s="330"/>
      <c r="C581" s="86">
        <v>4</v>
      </c>
      <c r="D581" s="86"/>
      <c r="E581" s="87"/>
      <c r="F581" s="87" t="s">
        <v>2198</v>
      </c>
      <c r="G581" s="87">
        <v>76.087450000000004</v>
      </c>
      <c r="H581" s="87">
        <f t="shared" si="12"/>
        <v>69.804999999999993</v>
      </c>
    </row>
    <row r="582" spans="1:8" ht="24.95" customHeight="1">
      <c r="A582" s="82">
        <v>573</v>
      </c>
      <c r="B582" s="330"/>
      <c r="C582" s="86">
        <v>5</v>
      </c>
      <c r="D582" s="86"/>
      <c r="E582" s="87"/>
      <c r="F582" s="87" t="s">
        <v>2198</v>
      </c>
      <c r="G582" s="87">
        <v>152.17490000000001</v>
      </c>
      <c r="H582" s="87">
        <f t="shared" si="12"/>
        <v>139.60999999999999</v>
      </c>
    </row>
    <row r="583" spans="1:8" ht="24.95" customHeight="1">
      <c r="A583" s="82">
        <v>574</v>
      </c>
      <c r="B583" s="330"/>
      <c r="C583" s="86">
        <v>6</v>
      </c>
      <c r="D583" s="86"/>
      <c r="E583" s="87"/>
      <c r="F583" s="87" t="s">
        <v>2198</v>
      </c>
      <c r="G583" s="87">
        <v>207.51122699999999</v>
      </c>
      <c r="H583" s="87">
        <f t="shared" si="12"/>
        <v>190.3772724770642</v>
      </c>
    </row>
    <row r="584" spans="1:8" ht="24.95" customHeight="1">
      <c r="A584" s="82">
        <v>575</v>
      </c>
      <c r="B584" s="330"/>
      <c r="C584" s="86">
        <v>7</v>
      </c>
      <c r="D584" s="86"/>
      <c r="E584" s="87"/>
      <c r="F584" s="87" t="s">
        <v>2198</v>
      </c>
      <c r="G584" s="87">
        <v>241.63529500000001</v>
      </c>
      <c r="H584" s="87">
        <f t="shared" si="12"/>
        <v>221.68375688073394</v>
      </c>
    </row>
    <row r="585" spans="1:8" ht="24.95" customHeight="1">
      <c r="A585" s="82">
        <v>576</v>
      </c>
      <c r="B585" s="330"/>
      <c r="C585" s="86">
        <v>8</v>
      </c>
      <c r="D585" s="86"/>
      <c r="E585" s="87"/>
      <c r="F585" s="87" t="s">
        <v>2198</v>
      </c>
      <c r="G585" s="87">
        <v>290.51571799999999</v>
      </c>
      <c r="H585" s="87">
        <f t="shared" si="12"/>
        <v>266.52818165137614</v>
      </c>
    </row>
    <row r="586" spans="1:8" ht="24.95" customHeight="1">
      <c r="A586" s="82">
        <v>577</v>
      </c>
      <c r="B586" s="330" t="s">
        <v>2402</v>
      </c>
      <c r="C586" s="86"/>
      <c r="D586" s="86" t="s">
        <v>2235</v>
      </c>
      <c r="E586" s="86" t="s">
        <v>2403</v>
      </c>
      <c r="F586" s="87" t="s">
        <v>2198</v>
      </c>
      <c r="G586" s="87">
        <v>13.096264</v>
      </c>
      <c r="H586" s="87">
        <f t="shared" si="12"/>
        <v>12.01492110091743</v>
      </c>
    </row>
    <row r="587" spans="1:8" ht="24.95" customHeight="1">
      <c r="A587" s="82">
        <v>578</v>
      </c>
      <c r="B587" s="330"/>
      <c r="C587" s="86"/>
      <c r="D587" s="86" t="s">
        <v>2227</v>
      </c>
      <c r="E587" s="86" t="s">
        <v>2404</v>
      </c>
      <c r="F587" s="87" t="s">
        <v>2198</v>
      </c>
      <c r="G587" s="87">
        <v>21.673394999999999</v>
      </c>
      <c r="H587" s="87">
        <f t="shared" si="12"/>
        <v>19.883848623853208</v>
      </c>
    </row>
    <row r="588" spans="1:8" ht="24.95" customHeight="1">
      <c r="A588" s="82">
        <v>579</v>
      </c>
      <c r="B588" s="330"/>
      <c r="C588" s="86"/>
      <c r="D588" s="86" t="s">
        <v>2217</v>
      </c>
      <c r="E588" s="86" t="s">
        <v>2227</v>
      </c>
      <c r="F588" s="87" t="s">
        <v>2198</v>
      </c>
      <c r="G588" s="87">
        <v>44.269061999999998</v>
      </c>
      <c r="H588" s="87">
        <f t="shared" si="12"/>
        <v>40.613818348623852</v>
      </c>
    </row>
    <row r="589" spans="1:8" ht="24.95" customHeight="1">
      <c r="A589" s="82">
        <v>580</v>
      </c>
      <c r="B589" s="330"/>
      <c r="C589" s="86"/>
      <c r="D589" s="86" t="s">
        <v>2218</v>
      </c>
      <c r="E589" s="87" t="s">
        <v>2368</v>
      </c>
      <c r="F589" s="87" t="s">
        <v>2198</v>
      </c>
      <c r="G589" s="87">
        <v>113.439471</v>
      </c>
      <c r="H589" s="87">
        <f t="shared" si="12"/>
        <v>104.07290917431192</v>
      </c>
    </row>
    <row r="590" spans="1:8" ht="24.95" customHeight="1">
      <c r="A590" s="82">
        <v>581</v>
      </c>
      <c r="B590" s="330"/>
      <c r="C590" s="86"/>
      <c r="D590" s="86" t="s">
        <v>2219</v>
      </c>
      <c r="E590" s="87" t="s">
        <v>2338</v>
      </c>
      <c r="F590" s="87" t="s">
        <v>2198</v>
      </c>
      <c r="G590" s="87">
        <v>179.843063</v>
      </c>
      <c r="H590" s="87">
        <f t="shared" si="12"/>
        <v>164.99363577981651</v>
      </c>
    </row>
    <row r="591" spans="1:8" ht="24.95" customHeight="1">
      <c r="A591" s="82">
        <v>586</v>
      </c>
      <c r="B591" s="330" t="s">
        <v>2405</v>
      </c>
      <c r="C591" s="86" t="s">
        <v>63</v>
      </c>
      <c r="D591" s="86" t="s">
        <v>2406</v>
      </c>
      <c r="E591" s="87"/>
      <c r="F591" s="87" t="s">
        <v>2198</v>
      </c>
      <c r="G591" s="87">
        <v>15.678626</v>
      </c>
      <c r="H591" s="87">
        <f t="shared" si="12"/>
        <v>14.384060550458715</v>
      </c>
    </row>
    <row r="592" spans="1:8" ht="24.95" customHeight="1">
      <c r="A592" s="82">
        <v>587</v>
      </c>
      <c r="B592" s="330"/>
      <c r="C592" s="86" t="s">
        <v>66</v>
      </c>
      <c r="D592" s="86" t="s">
        <v>2217</v>
      </c>
      <c r="E592" s="87"/>
      <c r="F592" s="87" t="s">
        <v>2198</v>
      </c>
      <c r="G592" s="87">
        <v>30.896115999999999</v>
      </c>
      <c r="H592" s="87">
        <f t="shared" ref="H592:H653" si="13">G592/1.09</f>
        <v>28.345060550458712</v>
      </c>
    </row>
    <row r="593" spans="1:8" ht="24.95" customHeight="1">
      <c r="A593" s="82">
        <v>588</v>
      </c>
      <c r="B593" s="330"/>
      <c r="C593" s="86" t="s">
        <v>69</v>
      </c>
      <c r="D593" s="86" t="s">
        <v>2218</v>
      </c>
      <c r="E593" s="87"/>
      <c r="F593" s="87" t="s">
        <v>2198</v>
      </c>
      <c r="G593" s="87">
        <v>76.087450000000004</v>
      </c>
      <c r="H593" s="87">
        <f t="shared" si="13"/>
        <v>69.804999999999993</v>
      </c>
    </row>
    <row r="594" spans="1:8" ht="24.95" customHeight="1">
      <c r="A594" s="82">
        <v>589</v>
      </c>
      <c r="B594" s="330"/>
      <c r="C594" s="86" t="s">
        <v>71</v>
      </c>
      <c r="D594" s="86" t="s">
        <v>2219</v>
      </c>
      <c r="E594" s="87"/>
      <c r="F594" s="87" t="s">
        <v>2198</v>
      </c>
      <c r="G594" s="87">
        <v>103.755613</v>
      </c>
      <c r="H594" s="87">
        <f t="shared" si="13"/>
        <v>95.188635779816508</v>
      </c>
    </row>
    <row r="595" spans="1:8" ht="24.95" customHeight="1">
      <c r="A595" s="82">
        <v>590</v>
      </c>
      <c r="B595" s="330"/>
      <c r="C595" s="86" t="s">
        <v>73</v>
      </c>
      <c r="D595" s="86" t="s">
        <v>2199</v>
      </c>
      <c r="E595" s="87"/>
      <c r="F595" s="87" t="s">
        <v>2198</v>
      </c>
      <c r="G595" s="87">
        <v>172.46488600000001</v>
      </c>
      <c r="H595" s="87">
        <f t="shared" si="13"/>
        <v>158.22466605504587</v>
      </c>
    </row>
    <row r="596" spans="1:8" ht="24.95" customHeight="1">
      <c r="A596" s="82">
        <v>591</v>
      </c>
      <c r="B596" s="330"/>
      <c r="C596" s="86" t="s">
        <v>56</v>
      </c>
      <c r="D596" s="86"/>
      <c r="E596" s="87"/>
      <c r="F596" s="87" t="s">
        <v>2198</v>
      </c>
      <c r="G596" s="87">
        <v>207.51122699999999</v>
      </c>
      <c r="H596" s="87">
        <f t="shared" si="13"/>
        <v>190.3772724770642</v>
      </c>
    </row>
    <row r="597" spans="1:8" ht="24.95" customHeight="1">
      <c r="A597" s="82">
        <v>592</v>
      </c>
      <c r="B597" s="330"/>
      <c r="C597" s="86" t="s">
        <v>76</v>
      </c>
      <c r="D597" s="86"/>
      <c r="E597" s="87"/>
      <c r="F597" s="87" t="s">
        <v>2198</v>
      </c>
      <c r="G597" s="87">
        <v>310.80570399999999</v>
      </c>
      <c r="H597" s="87">
        <f t="shared" si="13"/>
        <v>285.142847706422</v>
      </c>
    </row>
    <row r="598" spans="1:8" ht="24.95" customHeight="1">
      <c r="A598" s="82">
        <v>593</v>
      </c>
      <c r="B598" s="330"/>
      <c r="C598" s="86" t="s">
        <v>78</v>
      </c>
      <c r="D598" s="86"/>
      <c r="E598" s="87"/>
      <c r="F598" s="87" t="s">
        <v>2198</v>
      </c>
      <c r="G598" s="87">
        <v>415.02245399999998</v>
      </c>
      <c r="H598" s="87">
        <f t="shared" si="13"/>
        <v>380.75454495412839</v>
      </c>
    </row>
    <row r="599" spans="1:8" ht="24.95" customHeight="1">
      <c r="A599" s="82">
        <v>594</v>
      </c>
      <c r="B599" s="330"/>
      <c r="C599" s="86" t="s">
        <v>95</v>
      </c>
      <c r="D599" s="86"/>
      <c r="E599" s="87"/>
      <c r="F599" s="87" t="s">
        <v>2198</v>
      </c>
      <c r="G599" s="87">
        <v>691.70408999999995</v>
      </c>
      <c r="H599" s="87">
        <f t="shared" si="13"/>
        <v>634.59090825688065</v>
      </c>
    </row>
    <row r="600" spans="1:8" ht="24.95" customHeight="1">
      <c r="A600" s="82">
        <v>595</v>
      </c>
      <c r="B600" s="330"/>
      <c r="C600" s="86" t="s">
        <v>113</v>
      </c>
      <c r="D600" s="86"/>
      <c r="E600" s="87"/>
      <c r="F600" s="87" t="s">
        <v>2198</v>
      </c>
      <c r="G600" s="87">
        <v>1447.967228</v>
      </c>
      <c r="H600" s="87">
        <f t="shared" si="13"/>
        <v>1328.4103009174312</v>
      </c>
    </row>
    <row r="601" spans="1:8" ht="24.95" customHeight="1">
      <c r="A601" s="82">
        <v>596</v>
      </c>
      <c r="B601" s="330" t="s">
        <v>2407</v>
      </c>
      <c r="C601" s="86"/>
      <c r="D601" s="86" t="s">
        <v>2235</v>
      </c>
      <c r="E601" s="87" t="s">
        <v>2408</v>
      </c>
      <c r="F601" s="87" t="s">
        <v>2198</v>
      </c>
      <c r="G601" s="87">
        <v>56.258598999999997</v>
      </c>
      <c r="H601" s="87">
        <f t="shared" si="13"/>
        <v>51.613393577981647</v>
      </c>
    </row>
    <row r="602" spans="1:8" ht="24.95" customHeight="1">
      <c r="A602" s="82">
        <v>597</v>
      </c>
      <c r="B602" s="330"/>
      <c r="C602" s="86"/>
      <c r="D602" s="86" t="s">
        <v>2227</v>
      </c>
      <c r="E602" s="87" t="s">
        <v>2408</v>
      </c>
      <c r="F602" s="87" t="s">
        <v>2198</v>
      </c>
      <c r="G602" s="87">
        <v>65.481320999999994</v>
      </c>
      <c r="H602" s="87">
        <f t="shared" si="13"/>
        <v>60.074606422018341</v>
      </c>
    </row>
    <row r="603" spans="1:8" ht="24.95" customHeight="1">
      <c r="A603" s="82">
        <v>598</v>
      </c>
      <c r="B603" s="330"/>
      <c r="C603" s="86"/>
      <c r="D603" s="86" t="s">
        <v>2217</v>
      </c>
      <c r="E603" s="87" t="s">
        <v>2408</v>
      </c>
      <c r="F603" s="87" t="s">
        <v>2198</v>
      </c>
      <c r="G603" s="87">
        <v>126.35128</v>
      </c>
      <c r="H603" s="87">
        <f t="shared" si="13"/>
        <v>115.91860550458715</v>
      </c>
    </row>
    <row r="604" spans="1:8" ht="24.95" customHeight="1">
      <c r="A604" s="82">
        <v>599</v>
      </c>
      <c r="B604" s="330"/>
      <c r="C604" s="86"/>
      <c r="D604" s="86" t="s">
        <v>2218</v>
      </c>
      <c r="E604" s="87" t="s">
        <v>2408</v>
      </c>
      <c r="F604" s="87" t="s">
        <v>2198</v>
      </c>
      <c r="G604" s="87">
        <v>253.624833</v>
      </c>
      <c r="H604" s="87">
        <f t="shared" si="13"/>
        <v>232.68333302752291</v>
      </c>
    </row>
    <row r="605" spans="1:8" ht="24.95" customHeight="1">
      <c r="A605" s="82">
        <v>600</v>
      </c>
      <c r="B605" s="330"/>
      <c r="C605" s="86"/>
      <c r="D605" s="86" t="s">
        <v>2219</v>
      </c>
      <c r="E605" s="87" t="s">
        <v>2408</v>
      </c>
      <c r="F605" s="87" t="s">
        <v>2198</v>
      </c>
      <c r="G605" s="87">
        <v>341.24068399999999</v>
      </c>
      <c r="H605" s="87">
        <f t="shared" si="13"/>
        <v>313.06484770642197</v>
      </c>
    </row>
    <row r="606" spans="1:8" ht="24.95" customHeight="1">
      <c r="A606" s="82">
        <v>601</v>
      </c>
      <c r="B606" s="330"/>
      <c r="C606" s="86"/>
      <c r="D606" s="86" t="s">
        <v>2199</v>
      </c>
      <c r="E606" s="87" t="s">
        <v>2408</v>
      </c>
      <c r="F606" s="87" t="s">
        <v>2198</v>
      </c>
      <c r="G606" s="87">
        <v>622.533681</v>
      </c>
      <c r="H606" s="87">
        <f t="shared" si="13"/>
        <v>571.13181743119264</v>
      </c>
    </row>
    <row r="607" spans="1:8" ht="24.95" customHeight="1">
      <c r="A607" s="82">
        <v>602</v>
      </c>
      <c r="B607" s="330" t="s">
        <v>2409</v>
      </c>
      <c r="C607" s="86"/>
      <c r="D607" s="86" t="s">
        <v>2410</v>
      </c>
      <c r="E607" s="87"/>
      <c r="F607" s="87" t="s">
        <v>2198</v>
      </c>
      <c r="G607" s="87">
        <v>1.7062029999999999</v>
      </c>
      <c r="H607" s="87">
        <f t="shared" si="13"/>
        <v>1.565323853211009</v>
      </c>
    </row>
    <row r="608" spans="1:8" ht="24.95" customHeight="1">
      <c r="A608" s="82">
        <v>603</v>
      </c>
      <c r="B608" s="330"/>
      <c r="C608" s="86"/>
      <c r="D608" s="86" t="s">
        <v>2411</v>
      </c>
      <c r="E608" s="87"/>
      <c r="F608" s="87" t="s">
        <v>2198</v>
      </c>
      <c r="G608" s="87">
        <v>2.416353</v>
      </c>
      <c r="H608" s="87">
        <f t="shared" si="13"/>
        <v>2.2168376146788988</v>
      </c>
    </row>
    <row r="609" spans="1:8" ht="24.95" customHeight="1">
      <c r="A609" s="82">
        <v>604</v>
      </c>
      <c r="B609" s="330"/>
      <c r="C609" s="86"/>
      <c r="D609" s="86" t="s">
        <v>2412</v>
      </c>
      <c r="E609" s="87"/>
      <c r="F609" s="87" t="s">
        <v>2198</v>
      </c>
      <c r="G609" s="87">
        <v>3.7813159999999999</v>
      </c>
      <c r="H609" s="87">
        <f t="shared" si="13"/>
        <v>3.4690972477064217</v>
      </c>
    </row>
    <row r="610" spans="1:8" ht="24.95" customHeight="1">
      <c r="A610" s="82">
        <v>605</v>
      </c>
      <c r="B610" s="330"/>
      <c r="C610" s="86"/>
      <c r="D610" s="86" t="s">
        <v>2413</v>
      </c>
      <c r="E610" s="87"/>
      <c r="F610" s="87" t="s">
        <v>2198</v>
      </c>
      <c r="G610" s="87">
        <v>6.2253369999999997</v>
      </c>
      <c r="H610" s="87">
        <f t="shared" si="13"/>
        <v>5.7113183486238528</v>
      </c>
    </row>
    <row r="611" spans="1:8" ht="24.95" customHeight="1">
      <c r="A611" s="82">
        <v>606</v>
      </c>
      <c r="B611" s="330" t="s">
        <v>2414</v>
      </c>
      <c r="C611" s="86"/>
      <c r="D611" s="86"/>
      <c r="E611" s="87" t="s">
        <v>2396</v>
      </c>
      <c r="F611" s="87" t="s">
        <v>2198</v>
      </c>
      <c r="G611" s="87">
        <v>0.69170399999999999</v>
      </c>
      <c r="H611" s="87">
        <f t="shared" si="13"/>
        <v>0.63459082568807335</v>
      </c>
    </row>
    <row r="612" spans="1:8" ht="24.95" customHeight="1">
      <c r="A612" s="82">
        <v>607</v>
      </c>
      <c r="B612" s="330"/>
      <c r="C612" s="86"/>
      <c r="D612" s="86"/>
      <c r="E612" s="87" t="s">
        <v>2397</v>
      </c>
      <c r="F612" s="87" t="s">
        <v>2198</v>
      </c>
      <c r="G612" s="87">
        <v>1.383408</v>
      </c>
      <c r="H612" s="87">
        <f t="shared" si="13"/>
        <v>1.2691816513761467</v>
      </c>
    </row>
    <row r="613" spans="1:8" ht="24.95" customHeight="1">
      <c r="A613" s="82">
        <v>608</v>
      </c>
      <c r="B613" s="330"/>
      <c r="C613" s="86"/>
      <c r="D613" s="86"/>
      <c r="E613" s="87" t="s">
        <v>2362</v>
      </c>
      <c r="F613" s="87" t="s">
        <v>2198</v>
      </c>
      <c r="G613" s="87">
        <v>2.7668159999999999</v>
      </c>
      <c r="H613" s="87">
        <f t="shared" si="13"/>
        <v>2.5383633027522934</v>
      </c>
    </row>
    <row r="614" spans="1:8" ht="24.95" customHeight="1">
      <c r="A614" s="82">
        <v>609</v>
      </c>
      <c r="B614" s="330"/>
      <c r="C614" s="86"/>
      <c r="D614" s="86"/>
      <c r="E614" s="87" t="s">
        <v>2363</v>
      </c>
      <c r="F614" s="87" t="s">
        <v>2198</v>
      </c>
      <c r="G614" s="87">
        <v>3.45852</v>
      </c>
      <c r="H614" s="87">
        <f t="shared" si="13"/>
        <v>3.1729541284403666</v>
      </c>
    </row>
    <row r="615" spans="1:8" ht="24.95" customHeight="1">
      <c r="A615" s="82">
        <v>610</v>
      </c>
      <c r="B615" s="330"/>
      <c r="C615" s="86"/>
      <c r="D615" s="86"/>
      <c r="E615" s="87" t="s">
        <v>2317</v>
      </c>
      <c r="F615" s="87" t="s">
        <v>2198</v>
      </c>
      <c r="G615" s="87">
        <v>6.4559049999999996</v>
      </c>
      <c r="H615" s="87">
        <f t="shared" si="13"/>
        <v>5.9228486238532101</v>
      </c>
    </row>
    <row r="616" spans="1:8" ht="24.95" customHeight="1">
      <c r="A616" s="82">
        <v>611</v>
      </c>
      <c r="B616" s="330"/>
      <c r="C616" s="86"/>
      <c r="D616" s="86"/>
      <c r="E616" s="87" t="s">
        <v>2319</v>
      </c>
      <c r="F616" s="87" t="s">
        <v>2198</v>
      </c>
      <c r="G616" s="87">
        <v>13.834082</v>
      </c>
      <c r="H616" s="87">
        <f t="shared" si="13"/>
        <v>12.691818348623853</v>
      </c>
    </row>
    <row r="617" spans="1:8" ht="24.95" customHeight="1">
      <c r="A617" s="82">
        <v>612</v>
      </c>
      <c r="B617" s="330"/>
      <c r="C617" s="86"/>
      <c r="D617" s="86"/>
      <c r="E617" s="87" t="s">
        <v>2321</v>
      </c>
      <c r="F617" s="87" t="s">
        <v>2198</v>
      </c>
      <c r="G617" s="87">
        <v>33.201796000000002</v>
      </c>
      <c r="H617" s="87">
        <f t="shared" si="13"/>
        <v>30.460363302752292</v>
      </c>
    </row>
    <row r="618" spans="1:8" ht="24.95" customHeight="1">
      <c r="A618" s="82">
        <v>613</v>
      </c>
      <c r="B618" s="330"/>
      <c r="C618" s="86"/>
      <c r="D618" s="86"/>
      <c r="E618" s="87" t="s">
        <v>2226</v>
      </c>
      <c r="F618" s="87" t="s">
        <v>2198</v>
      </c>
      <c r="G618" s="87">
        <v>50.724966999999999</v>
      </c>
      <c r="H618" s="87">
        <f t="shared" si="13"/>
        <v>46.536666972477057</v>
      </c>
    </row>
    <row r="619" spans="1:8" ht="24.95" customHeight="1">
      <c r="A619" s="82">
        <v>614</v>
      </c>
      <c r="B619" s="330"/>
      <c r="C619" s="86"/>
      <c r="D619" s="86"/>
      <c r="E619" s="87" t="s">
        <v>2223</v>
      </c>
      <c r="F619" s="87" t="s">
        <v>2198</v>
      </c>
      <c r="G619" s="87">
        <v>130.96264099999999</v>
      </c>
      <c r="H619" s="87">
        <f t="shared" si="13"/>
        <v>120.14921192660549</v>
      </c>
    </row>
    <row r="620" spans="1:8" ht="24.95" customHeight="1">
      <c r="A620" s="82">
        <v>615</v>
      </c>
      <c r="B620" s="330" t="s">
        <v>2415</v>
      </c>
      <c r="C620" s="86"/>
      <c r="D620" s="86" t="s">
        <v>2416</v>
      </c>
      <c r="E620" s="87" t="s">
        <v>2387</v>
      </c>
      <c r="F620" s="87" t="s">
        <v>2198</v>
      </c>
      <c r="G620" s="87">
        <v>4.8419290000000004</v>
      </c>
      <c r="H620" s="87">
        <f t="shared" si="13"/>
        <v>4.4421366972477063</v>
      </c>
    </row>
    <row r="621" spans="1:8" ht="24.95" customHeight="1">
      <c r="A621" s="82">
        <v>616</v>
      </c>
      <c r="B621" s="330"/>
      <c r="C621" s="86"/>
      <c r="D621" s="86" t="s">
        <v>2226</v>
      </c>
      <c r="E621" s="87" t="s">
        <v>2363</v>
      </c>
      <c r="F621" s="87" t="s">
        <v>2198</v>
      </c>
      <c r="G621" s="87">
        <v>5.810314</v>
      </c>
      <c r="H621" s="87">
        <f t="shared" si="13"/>
        <v>5.3305633027522932</v>
      </c>
    </row>
    <row r="622" spans="1:8" ht="24.95" customHeight="1">
      <c r="A622" s="82">
        <v>617</v>
      </c>
      <c r="B622" s="330"/>
      <c r="C622" s="86"/>
      <c r="D622" s="86" t="s">
        <v>2223</v>
      </c>
      <c r="E622" s="87" t="s">
        <v>2363</v>
      </c>
      <c r="F622" s="87" t="s">
        <v>2198</v>
      </c>
      <c r="G622" s="87">
        <v>8.3004490000000004</v>
      </c>
      <c r="H622" s="87">
        <f t="shared" si="13"/>
        <v>7.6150908256880729</v>
      </c>
    </row>
    <row r="623" spans="1:8" ht="24.95" customHeight="1">
      <c r="A623" s="82">
        <v>618</v>
      </c>
      <c r="B623" s="330"/>
      <c r="C623" s="86"/>
      <c r="D623" s="86" t="s">
        <v>2237</v>
      </c>
      <c r="E623" s="87" t="s">
        <v>2364</v>
      </c>
      <c r="F623" s="87" t="s">
        <v>2198</v>
      </c>
      <c r="G623" s="87">
        <v>11.989538</v>
      </c>
      <c r="H623" s="87">
        <f t="shared" si="13"/>
        <v>10.999576146788989</v>
      </c>
    </row>
    <row r="624" spans="1:8" ht="24.95" customHeight="1">
      <c r="A624" s="82">
        <v>619</v>
      </c>
      <c r="B624" s="330"/>
      <c r="C624" s="86"/>
      <c r="D624" s="86" t="s">
        <v>2240</v>
      </c>
      <c r="E624" s="87" t="s">
        <v>2364</v>
      </c>
      <c r="F624" s="87" t="s">
        <v>2198</v>
      </c>
      <c r="G624" s="87">
        <v>13.096264</v>
      </c>
      <c r="H624" s="87">
        <f t="shared" si="13"/>
        <v>12.01492110091743</v>
      </c>
    </row>
    <row r="625" spans="1:8" ht="24.95" customHeight="1">
      <c r="A625" s="82">
        <v>620</v>
      </c>
      <c r="B625" s="330"/>
      <c r="C625" s="86"/>
      <c r="D625" s="86" t="s">
        <v>2243</v>
      </c>
      <c r="E625" s="87" t="s">
        <v>2348</v>
      </c>
      <c r="F625" s="87" t="s">
        <v>2198</v>
      </c>
      <c r="G625" s="87">
        <v>15.21749</v>
      </c>
      <c r="H625" s="87">
        <f t="shared" si="13"/>
        <v>13.960999999999999</v>
      </c>
    </row>
    <row r="626" spans="1:8" ht="24.95" customHeight="1">
      <c r="A626" s="82">
        <v>621</v>
      </c>
      <c r="B626" s="330"/>
      <c r="C626" s="86"/>
      <c r="D626" s="86" t="s">
        <v>2229</v>
      </c>
      <c r="E626" s="87" t="s">
        <v>2348</v>
      </c>
      <c r="F626" s="87" t="s">
        <v>2198</v>
      </c>
      <c r="G626" s="87">
        <v>19.828851</v>
      </c>
      <c r="H626" s="87">
        <f t="shared" si="13"/>
        <v>18.191606422018346</v>
      </c>
    </row>
    <row r="627" spans="1:8" ht="24.95" customHeight="1">
      <c r="A627" s="82">
        <v>622</v>
      </c>
      <c r="B627" s="330"/>
      <c r="C627" s="86"/>
      <c r="D627" s="86" t="s">
        <v>2271</v>
      </c>
      <c r="E627" s="87"/>
      <c r="F627" s="87" t="s">
        <v>2198</v>
      </c>
      <c r="G627" s="87">
        <v>32.463979000000002</v>
      </c>
      <c r="H627" s="87">
        <f t="shared" si="13"/>
        <v>29.783466972477065</v>
      </c>
    </row>
    <row r="628" spans="1:8" ht="24.95" customHeight="1">
      <c r="A628" s="82">
        <v>623</v>
      </c>
      <c r="B628" s="330"/>
      <c r="C628" s="86"/>
      <c r="D628" s="86" t="s">
        <v>2272</v>
      </c>
      <c r="E628" s="87"/>
      <c r="F628" s="87" t="s">
        <v>2198</v>
      </c>
      <c r="G628" s="87">
        <v>39.381019999999999</v>
      </c>
      <c r="H628" s="87">
        <f t="shared" si="13"/>
        <v>36.129376146788985</v>
      </c>
    </row>
    <row r="629" spans="1:8" ht="24.95" customHeight="1">
      <c r="A629" s="82">
        <v>624</v>
      </c>
      <c r="B629" s="330"/>
      <c r="C629" s="86"/>
      <c r="D629" s="86" t="s">
        <v>2199</v>
      </c>
      <c r="E629" s="87"/>
      <c r="F629" s="87" t="s">
        <v>2198</v>
      </c>
      <c r="G629" s="87">
        <v>56.719735</v>
      </c>
      <c r="H629" s="87">
        <f t="shared" si="13"/>
        <v>52.036454128440361</v>
      </c>
    </row>
    <row r="630" spans="1:8" ht="24.95" customHeight="1">
      <c r="A630" s="82">
        <v>625</v>
      </c>
      <c r="B630" s="333" t="s">
        <v>2417</v>
      </c>
      <c r="C630" s="86"/>
      <c r="D630" s="86" t="s">
        <v>2317</v>
      </c>
      <c r="E630" s="87" t="s">
        <v>2418</v>
      </c>
      <c r="F630" s="87" t="s">
        <v>2198</v>
      </c>
      <c r="G630" s="87">
        <v>4.6084500000000004</v>
      </c>
      <c r="H630" s="87">
        <f t="shared" si="13"/>
        <v>4.227935779816514</v>
      </c>
    </row>
    <row r="631" spans="1:8" ht="24.95" customHeight="1">
      <c r="A631" s="82">
        <v>626</v>
      </c>
      <c r="B631" s="333"/>
      <c r="C631" s="86"/>
      <c r="D631" s="86" t="s">
        <v>2319</v>
      </c>
      <c r="E631" s="87" t="s">
        <v>2317</v>
      </c>
      <c r="F631" s="87" t="s">
        <v>2198</v>
      </c>
      <c r="G631" s="87">
        <v>8.7803100000000001</v>
      </c>
      <c r="H631" s="87">
        <f t="shared" si="13"/>
        <v>8.0553302752293572</v>
      </c>
    </row>
    <row r="632" spans="1:8" ht="24.95" customHeight="1">
      <c r="A632" s="82">
        <v>627</v>
      </c>
      <c r="B632" s="330" t="s">
        <v>2419</v>
      </c>
      <c r="C632" s="86"/>
      <c r="D632" s="86" t="s">
        <v>2317</v>
      </c>
      <c r="E632" s="87"/>
      <c r="F632" s="87" t="s">
        <v>2198</v>
      </c>
      <c r="G632" s="87">
        <v>1.014499</v>
      </c>
      <c r="H632" s="87">
        <f t="shared" si="13"/>
        <v>0.93073302752293574</v>
      </c>
    </row>
    <row r="633" spans="1:8" ht="24.95" customHeight="1">
      <c r="A633" s="82">
        <v>628</v>
      </c>
      <c r="B633" s="330"/>
      <c r="C633" s="86"/>
      <c r="D633" s="86" t="s">
        <v>2319</v>
      </c>
      <c r="E633" s="87" t="s">
        <v>2420</v>
      </c>
      <c r="F633" s="87" t="s">
        <v>2198</v>
      </c>
      <c r="G633" s="87">
        <v>2.1950080000000001</v>
      </c>
      <c r="H633" s="87">
        <f t="shared" si="13"/>
        <v>2.0137688073394493</v>
      </c>
    </row>
    <row r="634" spans="1:8" ht="24.95" customHeight="1">
      <c r="A634" s="82">
        <v>629</v>
      </c>
      <c r="B634" s="330"/>
      <c r="C634" s="86"/>
      <c r="D634" s="86" t="s">
        <v>2321</v>
      </c>
      <c r="E634" s="87" t="s">
        <v>2421</v>
      </c>
      <c r="F634" s="87" t="s">
        <v>2198</v>
      </c>
      <c r="G634" s="87">
        <v>3.412407</v>
      </c>
      <c r="H634" s="87">
        <f t="shared" si="13"/>
        <v>3.1306486238532107</v>
      </c>
    </row>
    <row r="635" spans="1:8" ht="24.95" customHeight="1">
      <c r="A635" s="82">
        <v>630</v>
      </c>
      <c r="B635" s="330"/>
      <c r="C635" s="86"/>
      <c r="D635" s="86" t="s">
        <v>2358</v>
      </c>
      <c r="E635" s="87" t="s">
        <v>2421</v>
      </c>
      <c r="F635" s="87" t="s">
        <v>2198</v>
      </c>
      <c r="G635" s="87">
        <v>4.7958150000000002</v>
      </c>
      <c r="H635" s="87">
        <f t="shared" si="13"/>
        <v>4.3998302752293572</v>
      </c>
    </row>
    <row r="636" spans="1:8" ht="24.95" customHeight="1">
      <c r="A636" s="82">
        <v>631</v>
      </c>
      <c r="B636" s="330"/>
      <c r="C636" s="86"/>
      <c r="D636" s="86" t="s">
        <v>2268</v>
      </c>
      <c r="E636" s="87" t="s">
        <v>2421</v>
      </c>
      <c r="F636" s="87" t="s">
        <v>2198</v>
      </c>
      <c r="G636" s="87">
        <v>6.5481319999999998</v>
      </c>
      <c r="H636" s="87">
        <f t="shared" si="13"/>
        <v>6.0074605504587151</v>
      </c>
    </row>
    <row r="637" spans="1:8" ht="24.95" customHeight="1">
      <c r="A637" s="82">
        <v>632</v>
      </c>
      <c r="B637" s="330"/>
      <c r="C637" s="86"/>
      <c r="D637" s="86" t="s">
        <v>2223</v>
      </c>
      <c r="E637" s="87" t="s">
        <v>2421</v>
      </c>
      <c r="F637" s="87" t="s">
        <v>2198</v>
      </c>
      <c r="G637" s="87">
        <v>9.5916300000000003</v>
      </c>
      <c r="H637" s="87">
        <f t="shared" si="13"/>
        <v>8.7996605504587144</v>
      </c>
    </row>
    <row r="638" spans="1:8" ht="24.95" customHeight="1">
      <c r="A638" s="82">
        <v>633</v>
      </c>
      <c r="B638" s="330" t="s">
        <v>2422</v>
      </c>
      <c r="C638" s="86"/>
      <c r="D638" s="86" t="s">
        <v>2317</v>
      </c>
      <c r="E638" s="87"/>
      <c r="F638" s="87" t="s">
        <v>2198</v>
      </c>
      <c r="G638" s="87">
        <v>3.3201800000000001</v>
      </c>
      <c r="H638" s="87">
        <f t="shared" si="13"/>
        <v>3.0460366972477062</v>
      </c>
    </row>
    <row r="639" spans="1:8" ht="24.95" customHeight="1">
      <c r="A639" s="82">
        <v>634</v>
      </c>
      <c r="B639" s="330"/>
      <c r="C639" s="86"/>
      <c r="D639" s="86" t="s">
        <v>2319</v>
      </c>
      <c r="E639" s="87"/>
      <c r="F639" s="87" t="s">
        <v>2198</v>
      </c>
      <c r="G639" s="87">
        <v>4.0118840000000002</v>
      </c>
      <c r="H639" s="87">
        <f t="shared" si="13"/>
        <v>3.6806275229357799</v>
      </c>
    </row>
    <row r="640" spans="1:8" ht="24.95" customHeight="1">
      <c r="A640" s="82">
        <v>635</v>
      </c>
      <c r="B640" s="330"/>
      <c r="C640" s="86"/>
      <c r="D640" s="86" t="s">
        <v>2321</v>
      </c>
      <c r="E640" s="87"/>
      <c r="F640" s="87" t="s">
        <v>2198</v>
      </c>
      <c r="G640" s="87">
        <v>5.2569509999999999</v>
      </c>
      <c r="H640" s="87">
        <f t="shared" si="13"/>
        <v>4.8228908256880727</v>
      </c>
    </row>
    <row r="641" spans="1:8" ht="24.95" customHeight="1">
      <c r="A641" s="82">
        <v>636</v>
      </c>
      <c r="B641" s="330" t="s">
        <v>2423</v>
      </c>
      <c r="C641" s="86"/>
      <c r="D641" s="86" t="s">
        <v>2387</v>
      </c>
      <c r="E641" s="87" t="s">
        <v>2311</v>
      </c>
      <c r="F641" s="87" t="s">
        <v>2198</v>
      </c>
      <c r="G641" s="87">
        <v>1.383408</v>
      </c>
      <c r="H641" s="87">
        <f t="shared" si="13"/>
        <v>1.2691816513761467</v>
      </c>
    </row>
    <row r="642" spans="1:8" ht="24.95" customHeight="1">
      <c r="A642" s="82">
        <v>637</v>
      </c>
      <c r="B642" s="330"/>
      <c r="C642" s="86"/>
      <c r="D642" s="86" t="s">
        <v>2363</v>
      </c>
      <c r="E642" s="87" t="s">
        <v>2362</v>
      </c>
      <c r="F642" s="87" t="s">
        <v>2198</v>
      </c>
      <c r="G642" s="87">
        <v>1.844544</v>
      </c>
      <c r="H642" s="87">
        <f t="shared" si="13"/>
        <v>1.6922422018348622</v>
      </c>
    </row>
    <row r="643" spans="1:8" ht="24.95" customHeight="1">
      <c r="A643" s="82">
        <v>638</v>
      </c>
      <c r="B643" s="330"/>
      <c r="C643" s="86"/>
      <c r="D643" s="86" t="s">
        <v>2364</v>
      </c>
      <c r="E643" s="87" t="s">
        <v>2363</v>
      </c>
      <c r="F643" s="87" t="s">
        <v>2198</v>
      </c>
      <c r="G643" s="87">
        <v>3.45852</v>
      </c>
      <c r="H643" s="87">
        <f t="shared" si="13"/>
        <v>3.1729541284403666</v>
      </c>
    </row>
    <row r="644" spans="1:8" ht="24.95" customHeight="1">
      <c r="A644" s="82">
        <v>639</v>
      </c>
      <c r="B644" s="330"/>
      <c r="C644" s="86"/>
      <c r="D644" s="86" t="s">
        <v>2348</v>
      </c>
      <c r="E644" s="87"/>
      <c r="F644" s="87" t="s">
        <v>2198</v>
      </c>
      <c r="G644" s="87">
        <v>4.5191330000000001</v>
      </c>
      <c r="H644" s="87">
        <f t="shared" si="13"/>
        <v>4.1459935779816508</v>
      </c>
    </row>
    <row r="645" spans="1:8" ht="24.95" customHeight="1">
      <c r="A645" s="82">
        <v>640</v>
      </c>
      <c r="B645" s="330"/>
      <c r="C645" s="86"/>
      <c r="D645" s="86" t="s">
        <v>2319</v>
      </c>
      <c r="E645" s="87"/>
      <c r="F645" s="87" t="s">
        <v>2198</v>
      </c>
      <c r="G645" s="87">
        <v>5.3491780000000002</v>
      </c>
      <c r="H645" s="87">
        <f t="shared" si="13"/>
        <v>4.9075027522935777</v>
      </c>
    </row>
    <row r="646" spans="1:8" ht="24.95" customHeight="1">
      <c r="A646" s="82">
        <v>641</v>
      </c>
      <c r="B646" s="330" t="s">
        <v>2424</v>
      </c>
      <c r="C646" s="86"/>
      <c r="D646" s="86"/>
      <c r="E646" s="87" t="s">
        <v>2425</v>
      </c>
      <c r="F646" s="87" t="s">
        <v>2198</v>
      </c>
      <c r="G646" s="87">
        <v>4.4269059999999998</v>
      </c>
      <c r="H646" s="87">
        <f t="shared" si="13"/>
        <v>4.0613816513761467</v>
      </c>
    </row>
    <row r="647" spans="1:8" ht="24.95" customHeight="1">
      <c r="A647" s="82">
        <v>642</v>
      </c>
      <c r="B647" s="330"/>
      <c r="C647" s="86"/>
      <c r="D647" s="86"/>
      <c r="E647" s="87" t="s">
        <v>2382</v>
      </c>
      <c r="F647" s="87" t="s">
        <v>2198</v>
      </c>
      <c r="G647" s="87">
        <v>7.5626309999999997</v>
      </c>
      <c r="H647" s="87">
        <f t="shared" si="13"/>
        <v>6.9381935779816502</v>
      </c>
    </row>
    <row r="648" spans="1:8" ht="24.95" customHeight="1">
      <c r="A648" s="82">
        <v>643</v>
      </c>
      <c r="B648" s="330"/>
      <c r="C648" s="86"/>
      <c r="D648" s="86"/>
      <c r="E648" s="87" t="s">
        <v>2383</v>
      </c>
      <c r="F648" s="87" t="s">
        <v>2198</v>
      </c>
      <c r="G648" s="87">
        <v>30.896115999999999</v>
      </c>
      <c r="H648" s="87">
        <f t="shared" si="13"/>
        <v>28.345060550458712</v>
      </c>
    </row>
    <row r="649" spans="1:8" ht="24.95" customHeight="1">
      <c r="A649" s="82">
        <v>644</v>
      </c>
      <c r="B649" s="330"/>
      <c r="C649" s="86"/>
      <c r="D649" s="86"/>
      <c r="E649" s="87" t="s">
        <v>2426</v>
      </c>
      <c r="F649" s="87" t="s">
        <v>2198</v>
      </c>
      <c r="G649" s="87">
        <v>48.419286</v>
      </c>
      <c r="H649" s="87">
        <f t="shared" si="13"/>
        <v>44.42136330275229</v>
      </c>
    </row>
    <row r="650" spans="1:8" ht="24.95" customHeight="1">
      <c r="A650" s="82">
        <v>645</v>
      </c>
      <c r="B650" s="330"/>
      <c r="C650" s="86"/>
      <c r="D650" s="86"/>
      <c r="E650" s="87" t="s">
        <v>2427</v>
      </c>
      <c r="F650" s="87" t="s">
        <v>2198</v>
      </c>
      <c r="G650" s="87">
        <v>76.087450000000004</v>
      </c>
      <c r="H650" s="87">
        <f t="shared" si="13"/>
        <v>69.804999999999993</v>
      </c>
    </row>
    <row r="651" spans="1:8" ht="24.95" customHeight="1">
      <c r="A651" s="82">
        <v>646</v>
      </c>
      <c r="B651" s="330" t="s">
        <v>2428</v>
      </c>
      <c r="C651" s="86"/>
      <c r="D651" s="86" t="s">
        <v>2387</v>
      </c>
      <c r="E651" s="87" t="s">
        <v>2311</v>
      </c>
      <c r="F651" s="87" t="s">
        <v>2198</v>
      </c>
      <c r="G651" s="87">
        <v>1.79487</v>
      </c>
      <c r="H651" s="87">
        <f t="shared" si="13"/>
        <v>1.6466697247706421</v>
      </c>
    </row>
    <row r="652" spans="1:8" ht="24.95" customHeight="1">
      <c r="A652" s="82">
        <v>647</v>
      </c>
      <c r="B652" s="330"/>
      <c r="C652" s="86"/>
      <c r="D652" s="86" t="s">
        <v>2389</v>
      </c>
      <c r="E652" s="87" t="s">
        <v>2387</v>
      </c>
      <c r="F652" s="87" t="s">
        <v>2198</v>
      </c>
      <c r="G652" s="87">
        <v>2.9591099999999999</v>
      </c>
      <c r="H652" s="87">
        <f t="shared" si="13"/>
        <v>2.7147798165137611</v>
      </c>
    </row>
    <row r="653" spans="1:8" ht="24.95" customHeight="1">
      <c r="A653" s="82">
        <v>648</v>
      </c>
      <c r="B653" s="330"/>
      <c r="C653" s="86"/>
      <c r="D653" s="86" t="s">
        <v>2348</v>
      </c>
      <c r="E653" s="87" t="s">
        <v>2429</v>
      </c>
      <c r="F653" s="87" t="s">
        <v>2198</v>
      </c>
      <c r="G653" s="87">
        <v>6.4809359999999998</v>
      </c>
      <c r="H653" s="87">
        <f t="shared" si="13"/>
        <v>5.9458128440366966</v>
      </c>
    </row>
    <row r="654" spans="1:8" ht="24.95" customHeight="1">
      <c r="A654" s="82">
        <v>649</v>
      </c>
      <c r="B654" s="330"/>
      <c r="C654" s="86"/>
      <c r="D654" s="86" t="s">
        <v>2319</v>
      </c>
      <c r="E654" s="87" t="s">
        <v>2348</v>
      </c>
      <c r="F654" s="87" t="s">
        <v>2198</v>
      </c>
      <c r="G654" s="87">
        <v>11.989538</v>
      </c>
      <c r="H654" s="87">
        <f t="shared" ref="H654:H717" si="14">G654/1.09</f>
        <v>10.999576146788989</v>
      </c>
    </row>
    <row r="655" spans="1:8" ht="24.95" customHeight="1">
      <c r="A655" s="82">
        <v>650</v>
      </c>
      <c r="B655" s="330"/>
      <c r="C655" s="86"/>
      <c r="D655" s="86" t="s">
        <v>2321</v>
      </c>
      <c r="E655" s="87" t="s">
        <v>2319</v>
      </c>
      <c r="F655" s="87" t="s">
        <v>2198</v>
      </c>
      <c r="G655" s="87">
        <v>21.212259</v>
      </c>
      <c r="H655" s="87">
        <f t="shared" si="14"/>
        <v>19.460788073394493</v>
      </c>
    </row>
    <row r="656" spans="1:8" ht="24.95" customHeight="1">
      <c r="A656" s="82">
        <v>651</v>
      </c>
      <c r="B656" s="330"/>
      <c r="C656" s="86"/>
      <c r="D656" s="86" t="s">
        <v>2358</v>
      </c>
      <c r="E656" s="87" t="s">
        <v>2321</v>
      </c>
      <c r="F656" s="87" t="s">
        <v>2198</v>
      </c>
      <c r="G656" s="87">
        <v>56.719735</v>
      </c>
      <c r="H656" s="87">
        <f t="shared" si="14"/>
        <v>52.036454128440361</v>
      </c>
    </row>
    <row r="657" spans="1:8" ht="24.95" customHeight="1">
      <c r="A657" s="82">
        <v>652</v>
      </c>
      <c r="B657" s="330"/>
      <c r="C657" s="86"/>
      <c r="D657" s="86" t="s">
        <v>2268</v>
      </c>
      <c r="E657" s="87" t="s">
        <v>2226</v>
      </c>
      <c r="F657" s="87" t="s">
        <v>2198</v>
      </c>
      <c r="G657" s="87">
        <v>95.916300000000007</v>
      </c>
      <c r="H657" s="87">
        <f t="shared" si="14"/>
        <v>87.996605504587151</v>
      </c>
    </row>
    <row r="658" spans="1:8" ht="24.95" customHeight="1">
      <c r="A658" s="82">
        <v>653</v>
      </c>
      <c r="B658" s="330"/>
      <c r="C658" s="86"/>
      <c r="D658" s="86"/>
      <c r="E658" s="87" t="s">
        <v>2359</v>
      </c>
      <c r="F658" s="87" t="s">
        <v>2198</v>
      </c>
      <c r="G658" s="87">
        <v>119.895376</v>
      </c>
      <c r="H658" s="87">
        <f t="shared" si="14"/>
        <v>109.99575779816513</v>
      </c>
    </row>
    <row r="659" spans="1:8" ht="24.95" customHeight="1">
      <c r="A659" s="82">
        <v>654</v>
      </c>
      <c r="B659" s="330"/>
      <c r="C659" s="86"/>
      <c r="D659" s="86"/>
      <c r="E659" s="87" t="s">
        <v>2360</v>
      </c>
      <c r="F659" s="87" t="s">
        <v>2198</v>
      </c>
      <c r="G659" s="87">
        <v>138.34081800000001</v>
      </c>
      <c r="H659" s="87">
        <f t="shared" si="14"/>
        <v>126.91818165137614</v>
      </c>
    </row>
    <row r="660" spans="1:8" ht="24.95" customHeight="1">
      <c r="A660" s="82">
        <v>655</v>
      </c>
      <c r="B660" s="330"/>
      <c r="C660" s="86"/>
      <c r="D660" s="86"/>
      <c r="E660" s="87" t="s">
        <v>2398</v>
      </c>
      <c r="F660" s="87" t="s">
        <v>2198</v>
      </c>
      <c r="G660" s="87">
        <v>201.05532199999999</v>
      </c>
      <c r="H660" s="87">
        <f t="shared" si="14"/>
        <v>184.45442385321098</v>
      </c>
    </row>
    <row r="661" spans="1:8" ht="24.95" customHeight="1">
      <c r="A661" s="82">
        <v>656</v>
      </c>
      <c r="B661" s="330"/>
      <c r="C661" s="86"/>
      <c r="D661" s="86"/>
      <c r="E661" s="87" t="s">
        <v>2399</v>
      </c>
      <c r="F661" s="87" t="s">
        <v>2198</v>
      </c>
      <c r="G661" s="87">
        <v>235.17939100000001</v>
      </c>
      <c r="H661" s="87">
        <f t="shared" si="14"/>
        <v>215.76090917431193</v>
      </c>
    </row>
    <row r="662" spans="1:8" ht="24.95" customHeight="1">
      <c r="A662" s="82">
        <v>657</v>
      </c>
      <c r="B662" s="330"/>
      <c r="C662" s="86"/>
      <c r="D662" s="86"/>
      <c r="E662" s="87" t="s">
        <v>2367</v>
      </c>
      <c r="F662" s="87" t="s">
        <v>2198</v>
      </c>
      <c r="G662" s="87">
        <v>419.63381500000003</v>
      </c>
      <c r="H662" s="87">
        <f t="shared" si="14"/>
        <v>384.9851513761468</v>
      </c>
    </row>
    <row r="663" spans="1:8" ht="24.95" customHeight="1">
      <c r="A663" s="82">
        <v>658</v>
      </c>
      <c r="B663" s="330"/>
      <c r="C663" s="86"/>
      <c r="D663" s="86"/>
      <c r="E663" s="87" t="s">
        <v>2430</v>
      </c>
      <c r="F663" s="87" t="s">
        <v>2198</v>
      </c>
      <c r="G663" s="87">
        <v>507.24966599999999</v>
      </c>
      <c r="H663" s="87">
        <f t="shared" si="14"/>
        <v>465.36666605504581</v>
      </c>
    </row>
    <row r="664" spans="1:8" ht="24.95" customHeight="1">
      <c r="A664" s="82">
        <v>659</v>
      </c>
      <c r="B664" s="330" t="s">
        <v>2386</v>
      </c>
      <c r="C664" s="86"/>
      <c r="D664" s="86" t="s">
        <v>2317</v>
      </c>
      <c r="E664" s="87" t="s">
        <v>2362</v>
      </c>
      <c r="F664" s="87" t="s">
        <v>2198</v>
      </c>
      <c r="G664" s="87">
        <v>1.383408</v>
      </c>
      <c r="H664" s="87">
        <f t="shared" si="14"/>
        <v>1.2691816513761467</v>
      </c>
    </row>
    <row r="665" spans="1:8" ht="24.95" customHeight="1">
      <c r="A665" s="82">
        <v>660</v>
      </c>
      <c r="B665" s="330"/>
      <c r="C665" s="86"/>
      <c r="D665" s="86" t="s">
        <v>2319</v>
      </c>
      <c r="E665" s="87" t="s">
        <v>2363</v>
      </c>
      <c r="F665" s="87" t="s">
        <v>2198</v>
      </c>
      <c r="G665" s="87">
        <v>2.1212260000000001</v>
      </c>
      <c r="H665" s="87">
        <f t="shared" si="14"/>
        <v>1.9460788990825688</v>
      </c>
    </row>
    <row r="666" spans="1:8" ht="24.95" customHeight="1">
      <c r="A666" s="82">
        <v>661</v>
      </c>
      <c r="B666" s="330"/>
      <c r="C666" s="86"/>
      <c r="D666" s="86" t="s">
        <v>2321</v>
      </c>
      <c r="E666" s="87" t="s">
        <v>2317</v>
      </c>
      <c r="F666" s="87" t="s">
        <v>2198</v>
      </c>
      <c r="G666" s="87">
        <v>3.96577</v>
      </c>
      <c r="H666" s="87">
        <f t="shared" si="14"/>
        <v>3.6383211009174308</v>
      </c>
    </row>
    <row r="667" spans="1:8" ht="24.95" customHeight="1">
      <c r="A667" s="82">
        <v>662</v>
      </c>
      <c r="B667" s="330"/>
      <c r="C667" s="86"/>
      <c r="D667" s="86" t="s">
        <v>2358</v>
      </c>
      <c r="E667" s="87" t="s">
        <v>2319</v>
      </c>
      <c r="F667" s="87" t="s">
        <v>2198</v>
      </c>
      <c r="G667" s="87">
        <v>7.378177</v>
      </c>
      <c r="H667" s="87">
        <f t="shared" si="14"/>
        <v>6.768969724770642</v>
      </c>
    </row>
    <row r="668" spans="1:8" ht="24.95" customHeight="1">
      <c r="A668" s="82">
        <v>663</v>
      </c>
      <c r="B668" s="330"/>
      <c r="C668" s="86"/>
      <c r="D668" s="86" t="s">
        <v>2268</v>
      </c>
      <c r="E668" s="87" t="s">
        <v>2321</v>
      </c>
      <c r="F668" s="87" t="s">
        <v>2198</v>
      </c>
      <c r="G668" s="87">
        <v>27.668164000000001</v>
      </c>
      <c r="H668" s="87">
        <f t="shared" si="14"/>
        <v>25.383636697247706</v>
      </c>
    </row>
    <row r="669" spans="1:8" ht="24.95" customHeight="1">
      <c r="A669" s="82">
        <v>664</v>
      </c>
      <c r="B669" s="330"/>
      <c r="C669" s="86"/>
      <c r="D669" s="86" t="s">
        <v>2223</v>
      </c>
      <c r="E669" s="87" t="s">
        <v>2358</v>
      </c>
      <c r="F669" s="87" t="s">
        <v>2198</v>
      </c>
      <c r="G669" s="87">
        <v>33.201796000000002</v>
      </c>
      <c r="H669" s="87">
        <f t="shared" si="14"/>
        <v>30.460363302752292</v>
      </c>
    </row>
    <row r="670" spans="1:8" ht="24.95" customHeight="1">
      <c r="A670" s="82">
        <v>665</v>
      </c>
      <c r="B670" s="330"/>
      <c r="C670" s="86"/>
      <c r="D670" s="86" t="s">
        <v>2237</v>
      </c>
      <c r="E670" s="87" t="s">
        <v>2353</v>
      </c>
      <c r="F670" s="87" t="s">
        <v>2198</v>
      </c>
      <c r="G670" s="87">
        <v>48.419286</v>
      </c>
      <c r="H670" s="87">
        <f t="shared" si="14"/>
        <v>44.42136330275229</v>
      </c>
    </row>
    <row r="671" spans="1:8" ht="24.95" customHeight="1">
      <c r="A671" s="82">
        <v>666</v>
      </c>
      <c r="B671" s="330"/>
      <c r="C671" s="86"/>
      <c r="D671" s="86"/>
      <c r="E671" s="87" t="s">
        <v>2360</v>
      </c>
      <c r="F671" s="87" t="s">
        <v>2198</v>
      </c>
      <c r="G671" s="87">
        <v>65.665774999999996</v>
      </c>
      <c r="H671" s="87">
        <f t="shared" si="14"/>
        <v>60.24383027522935</v>
      </c>
    </row>
    <row r="672" spans="1:8" ht="24.95" customHeight="1">
      <c r="A672" s="82">
        <v>667</v>
      </c>
      <c r="B672" s="330"/>
      <c r="C672" s="86"/>
      <c r="D672" s="86"/>
      <c r="E672" s="87" t="s">
        <v>2237</v>
      </c>
      <c r="F672" s="87" t="s">
        <v>2198</v>
      </c>
      <c r="G672" s="87">
        <v>96.838572999999997</v>
      </c>
      <c r="H672" s="87">
        <f t="shared" si="14"/>
        <v>88.842727522935775</v>
      </c>
    </row>
    <row r="673" spans="1:8" ht="24.95" customHeight="1">
      <c r="A673" s="82">
        <v>668</v>
      </c>
      <c r="B673" s="330"/>
      <c r="C673" s="86"/>
      <c r="D673" s="86"/>
      <c r="E673" s="87" t="s">
        <v>2269</v>
      </c>
      <c r="F673" s="87" t="s">
        <v>2198</v>
      </c>
      <c r="G673" s="87">
        <v>138.34081800000001</v>
      </c>
      <c r="H673" s="87">
        <f t="shared" si="14"/>
        <v>126.91818165137614</v>
      </c>
    </row>
    <row r="674" spans="1:8" ht="24.95" customHeight="1">
      <c r="A674" s="82">
        <v>669</v>
      </c>
      <c r="B674" s="330"/>
      <c r="C674" s="86"/>
      <c r="D674" s="86"/>
      <c r="E674" s="87" t="s">
        <v>2270</v>
      </c>
      <c r="F674" s="87" t="s">
        <v>2198</v>
      </c>
      <c r="G674" s="87">
        <v>225.95666900000001</v>
      </c>
      <c r="H674" s="87">
        <f t="shared" si="14"/>
        <v>207.29969633027522</v>
      </c>
    </row>
    <row r="675" spans="1:8" ht="24.95" customHeight="1">
      <c r="A675" s="82">
        <v>670</v>
      </c>
      <c r="B675" s="330" t="s">
        <v>2431</v>
      </c>
      <c r="C675" s="86"/>
      <c r="D675" s="86"/>
      <c r="E675" s="87" t="s">
        <v>2432</v>
      </c>
      <c r="F675" s="87" t="s">
        <v>2198</v>
      </c>
      <c r="G675" s="87">
        <v>0.96838599999999997</v>
      </c>
      <c r="H675" s="87">
        <f t="shared" si="14"/>
        <v>0.88842752293577976</v>
      </c>
    </row>
    <row r="676" spans="1:8" ht="24.95" customHeight="1">
      <c r="A676" s="82">
        <v>671</v>
      </c>
      <c r="B676" s="330"/>
      <c r="C676" s="86"/>
      <c r="D676" s="86"/>
      <c r="E676" s="87" t="s">
        <v>2418</v>
      </c>
      <c r="F676" s="87" t="s">
        <v>2198</v>
      </c>
      <c r="G676" s="87">
        <v>1.79487</v>
      </c>
      <c r="H676" s="87">
        <f t="shared" si="14"/>
        <v>1.6466697247706421</v>
      </c>
    </row>
    <row r="677" spans="1:8" ht="24.95" customHeight="1">
      <c r="A677" s="82">
        <v>672</v>
      </c>
      <c r="B677" s="330"/>
      <c r="C677" s="86"/>
      <c r="D677" s="86"/>
      <c r="E677" s="87" t="s">
        <v>2317</v>
      </c>
      <c r="F677" s="87" t="s">
        <v>2198</v>
      </c>
      <c r="G677" s="87">
        <v>4.6666619999999996</v>
      </c>
      <c r="H677" s="87">
        <f t="shared" si="14"/>
        <v>4.2813412844036689</v>
      </c>
    </row>
    <row r="678" spans="1:8" ht="24.95" customHeight="1">
      <c r="A678" s="82">
        <v>673</v>
      </c>
      <c r="B678" s="330"/>
      <c r="C678" s="86"/>
      <c r="D678" s="86"/>
      <c r="E678" s="87" t="s">
        <v>2319</v>
      </c>
      <c r="F678" s="87" t="s">
        <v>2198</v>
      </c>
      <c r="G678" s="87">
        <v>6.5481319999999998</v>
      </c>
      <c r="H678" s="87">
        <f t="shared" si="14"/>
        <v>6.0074605504587151</v>
      </c>
    </row>
    <row r="679" spans="1:8" ht="24.95" customHeight="1">
      <c r="A679" s="82">
        <v>674</v>
      </c>
      <c r="B679" s="330"/>
      <c r="C679" s="86"/>
      <c r="D679" s="86"/>
      <c r="E679" s="87" t="s">
        <v>2321</v>
      </c>
      <c r="F679" s="87" t="s">
        <v>2198</v>
      </c>
      <c r="G679" s="87">
        <v>15.86308</v>
      </c>
      <c r="H679" s="87">
        <f t="shared" si="14"/>
        <v>14.553284403669723</v>
      </c>
    </row>
    <row r="680" spans="1:8" ht="24.95" customHeight="1">
      <c r="A680" s="82">
        <v>675</v>
      </c>
      <c r="B680" s="330"/>
      <c r="C680" s="86"/>
      <c r="D680" s="86"/>
      <c r="E680" s="87" t="s">
        <v>2226</v>
      </c>
      <c r="F680" s="87" t="s">
        <v>2198</v>
      </c>
      <c r="G680" s="87">
        <v>34.585203999999997</v>
      </c>
      <c r="H680" s="87">
        <f t="shared" si="14"/>
        <v>31.729544954128436</v>
      </c>
    </row>
    <row r="681" spans="1:8" ht="24.95" customHeight="1">
      <c r="A681" s="82">
        <v>676</v>
      </c>
      <c r="B681" s="330"/>
      <c r="C681" s="86"/>
      <c r="D681" s="86"/>
      <c r="E681" s="87" t="s">
        <v>2223</v>
      </c>
      <c r="F681" s="87" t="s">
        <v>2198</v>
      </c>
      <c r="G681" s="87">
        <v>59.947687999999999</v>
      </c>
      <c r="H681" s="87">
        <f t="shared" si="14"/>
        <v>54.997878899082565</v>
      </c>
    </row>
    <row r="682" spans="1:8" ht="24.95" customHeight="1">
      <c r="A682" s="82">
        <v>677</v>
      </c>
      <c r="B682" s="330"/>
      <c r="C682" s="86"/>
      <c r="D682" s="86"/>
      <c r="E682" s="87" t="s">
        <v>2237</v>
      </c>
      <c r="F682" s="87" t="s">
        <v>2198</v>
      </c>
      <c r="G682" s="87">
        <v>103.755613</v>
      </c>
      <c r="H682" s="87">
        <f t="shared" si="14"/>
        <v>95.188635779816508</v>
      </c>
    </row>
    <row r="683" spans="1:8" ht="24.95" customHeight="1">
      <c r="A683" s="82">
        <v>678</v>
      </c>
      <c r="B683" s="330"/>
      <c r="C683" s="86"/>
      <c r="D683" s="86"/>
      <c r="E683" s="87" t="s">
        <v>2269</v>
      </c>
      <c r="F683" s="87" t="s">
        <v>2198</v>
      </c>
      <c r="G683" s="87">
        <v>172.92602299999999</v>
      </c>
      <c r="H683" s="87">
        <f t="shared" si="14"/>
        <v>158.64772752293575</v>
      </c>
    </row>
    <row r="684" spans="1:8" ht="24.95" customHeight="1">
      <c r="A684" s="82">
        <v>679</v>
      </c>
      <c r="B684" s="330"/>
      <c r="C684" s="86"/>
      <c r="D684" s="86"/>
      <c r="E684" s="87" t="s">
        <v>2433</v>
      </c>
      <c r="F684" s="87" t="s">
        <v>2198</v>
      </c>
      <c r="G684" s="87">
        <v>241.63529500000001</v>
      </c>
      <c r="H684" s="87">
        <f t="shared" si="14"/>
        <v>221.68375688073394</v>
      </c>
    </row>
    <row r="685" spans="1:8" ht="24.95" customHeight="1">
      <c r="A685" s="82">
        <v>680</v>
      </c>
      <c r="B685" s="330" t="s">
        <v>2434</v>
      </c>
      <c r="C685" s="86"/>
      <c r="D685" s="86" t="s">
        <v>2235</v>
      </c>
      <c r="E685" s="87" t="s">
        <v>2416</v>
      </c>
      <c r="F685" s="87" t="s">
        <v>2198</v>
      </c>
      <c r="G685" s="87">
        <v>24.163530000000002</v>
      </c>
      <c r="H685" s="87">
        <f t="shared" si="14"/>
        <v>22.16837614678899</v>
      </c>
    </row>
    <row r="686" spans="1:8" ht="24.95" customHeight="1">
      <c r="A686" s="82">
        <v>681</v>
      </c>
      <c r="B686" s="330"/>
      <c r="C686" s="86"/>
      <c r="D686" s="86" t="s">
        <v>2435</v>
      </c>
      <c r="E686" s="87" t="s">
        <v>2226</v>
      </c>
      <c r="F686" s="87" t="s">
        <v>2198</v>
      </c>
      <c r="G686" s="87">
        <v>48.419286</v>
      </c>
      <c r="H686" s="87">
        <f t="shared" si="14"/>
        <v>44.42136330275229</v>
      </c>
    </row>
    <row r="687" spans="1:8" ht="24.95" customHeight="1">
      <c r="A687" s="82">
        <v>682</v>
      </c>
      <c r="B687" s="330"/>
      <c r="C687" s="86"/>
      <c r="D687" s="86" t="s">
        <v>2218</v>
      </c>
      <c r="E687" s="87" t="s">
        <v>2223</v>
      </c>
      <c r="F687" s="87" t="s">
        <v>2198</v>
      </c>
      <c r="G687" s="87">
        <v>76.087450000000004</v>
      </c>
      <c r="H687" s="87">
        <f t="shared" si="14"/>
        <v>69.804999999999993</v>
      </c>
    </row>
    <row r="688" spans="1:8" ht="24.95" customHeight="1">
      <c r="A688" s="82">
        <v>683</v>
      </c>
      <c r="B688" s="330"/>
      <c r="C688" s="86"/>
      <c r="D688" s="86" t="s">
        <v>2219</v>
      </c>
      <c r="E688" s="87" t="s">
        <v>2436</v>
      </c>
      <c r="F688" s="87" t="s">
        <v>2198</v>
      </c>
      <c r="G688" s="87">
        <v>103.755613</v>
      </c>
      <c r="H688" s="87">
        <f t="shared" si="14"/>
        <v>95.188635779816508</v>
      </c>
    </row>
    <row r="689" spans="1:8" ht="24.95" customHeight="1">
      <c r="A689" s="82">
        <v>684</v>
      </c>
      <c r="B689" s="330"/>
      <c r="C689" s="86"/>
      <c r="D689" s="86" t="s">
        <v>2250</v>
      </c>
      <c r="E689" s="87" t="s">
        <v>2243</v>
      </c>
      <c r="F689" s="87" t="s">
        <v>2198</v>
      </c>
      <c r="G689" s="87">
        <v>235.17939100000001</v>
      </c>
      <c r="H689" s="87">
        <f t="shared" si="14"/>
        <v>215.76090917431193</v>
      </c>
    </row>
    <row r="690" spans="1:8" ht="24.95" customHeight="1">
      <c r="A690" s="82">
        <v>685</v>
      </c>
      <c r="B690" s="330" t="s">
        <v>2437</v>
      </c>
      <c r="C690" s="86" t="s">
        <v>66</v>
      </c>
      <c r="D690" s="86"/>
      <c r="E690" s="87"/>
      <c r="F690" s="87" t="s">
        <v>2198</v>
      </c>
      <c r="G690" s="87">
        <v>41.502245000000002</v>
      </c>
      <c r="H690" s="87">
        <f t="shared" si="14"/>
        <v>38.075454128440363</v>
      </c>
    </row>
    <row r="691" spans="1:8" ht="24.95" customHeight="1">
      <c r="A691" s="82">
        <v>686</v>
      </c>
      <c r="B691" s="330"/>
      <c r="C691" s="86" t="s">
        <v>69</v>
      </c>
      <c r="D691" s="86"/>
      <c r="E691" s="87"/>
      <c r="F691" s="87" t="s">
        <v>2198</v>
      </c>
      <c r="G691" s="87">
        <v>89.921531999999999</v>
      </c>
      <c r="H691" s="87">
        <f t="shared" si="14"/>
        <v>82.496818348623847</v>
      </c>
    </row>
    <row r="692" spans="1:8" ht="24.95" customHeight="1">
      <c r="A692" s="82">
        <v>687</v>
      </c>
      <c r="B692" s="330"/>
      <c r="C692" s="86" t="s">
        <v>71</v>
      </c>
      <c r="D692" s="86"/>
      <c r="E692" s="87"/>
      <c r="F692" s="87" t="s">
        <v>2198</v>
      </c>
      <c r="G692" s="87">
        <v>145.257859</v>
      </c>
      <c r="H692" s="87">
        <f t="shared" si="14"/>
        <v>133.26409082568807</v>
      </c>
    </row>
    <row r="693" spans="1:8" ht="24.95" customHeight="1">
      <c r="A693" s="82">
        <v>688</v>
      </c>
      <c r="B693" s="330"/>
      <c r="C693" s="86" t="s">
        <v>73</v>
      </c>
      <c r="D693" s="86"/>
      <c r="E693" s="87"/>
      <c r="F693" s="87" t="s">
        <v>2198</v>
      </c>
      <c r="G693" s="87">
        <v>221.34530899999999</v>
      </c>
      <c r="H693" s="87">
        <f t="shared" si="14"/>
        <v>203.06909082568805</v>
      </c>
    </row>
    <row r="694" spans="1:8" ht="24.95" customHeight="1">
      <c r="A694" s="82">
        <v>689</v>
      </c>
      <c r="B694" s="330"/>
      <c r="C694" s="86" t="s">
        <v>56</v>
      </c>
      <c r="D694" s="86"/>
      <c r="E694" s="87"/>
      <c r="F694" s="87" t="s">
        <v>2198</v>
      </c>
      <c r="G694" s="87">
        <v>310.80570399999999</v>
      </c>
      <c r="H694" s="87">
        <f t="shared" si="14"/>
        <v>285.142847706422</v>
      </c>
    </row>
    <row r="695" spans="1:8" ht="24.95" customHeight="1">
      <c r="A695" s="82">
        <v>690</v>
      </c>
      <c r="B695" s="330"/>
      <c r="C695" s="86" t="s">
        <v>76</v>
      </c>
      <c r="D695" s="86"/>
      <c r="E695" s="87"/>
      <c r="F695" s="87" t="s">
        <v>2198</v>
      </c>
      <c r="G695" s="87">
        <v>484.19286299999999</v>
      </c>
      <c r="H695" s="87">
        <f t="shared" si="14"/>
        <v>444.21363577981646</v>
      </c>
    </row>
    <row r="696" spans="1:8" ht="24.95" customHeight="1">
      <c r="A696" s="82">
        <v>691</v>
      </c>
      <c r="B696" s="330"/>
      <c r="C696" s="86" t="s">
        <v>78</v>
      </c>
      <c r="D696" s="86"/>
      <c r="E696" s="87"/>
      <c r="F696" s="87" t="s">
        <v>2198</v>
      </c>
      <c r="G696" s="87">
        <v>587.48734000000002</v>
      </c>
      <c r="H696" s="87">
        <f t="shared" si="14"/>
        <v>538.97921100917426</v>
      </c>
    </row>
    <row r="697" spans="1:8" ht="24.95" customHeight="1">
      <c r="A697" s="82">
        <v>692</v>
      </c>
      <c r="B697" s="330"/>
      <c r="C697" s="86" t="s">
        <v>95</v>
      </c>
      <c r="D697" s="86"/>
      <c r="E697" s="87"/>
      <c r="F697" s="87" t="s">
        <v>2198</v>
      </c>
      <c r="G697" s="87">
        <v>760.87449900000001</v>
      </c>
      <c r="H697" s="87">
        <f t="shared" si="14"/>
        <v>698.04999908256877</v>
      </c>
    </row>
    <row r="698" spans="1:8" ht="24.95" customHeight="1">
      <c r="A698" s="82">
        <v>693</v>
      </c>
      <c r="B698" s="330"/>
      <c r="C698" s="86" t="s">
        <v>97</v>
      </c>
      <c r="D698" s="86"/>
      <c r="E698" s="87"/>
      <c r="F698" s="87" t="s">
        <v>2198</v>
      </c>
      <c r="G698" s="87">
        <v>931.49484099999995</v>
      </c>
      <c r="H698" s="87">
        <f t="shared" si="14"/>
        <v>854.58242293577973</v>
      </c>
    </row>
    <row r="699" spans="1:8" ht="24.95" customHeight="1">
      <c r="A699" s="82">
        <v>694</v>
      </c>
      <c r="B699" s="330"/>
      <c r="C699" s="86" t="s">
        <v>113</v>
      </c>
      <c r="D699" s="86"/>
      <c r="E699" s="87"/>
      <c r="F699" s="87" t="s">
        <v>2198</v>
      </c>
      <c r="G699" s="87">
        <v>1245.067362</v>
      </c>
      <c r="H699" s="87">
        <f t="shared" si="14"/>
        <v>1142.2636348623853</v>
      </c>
    </row>
    <row r="700" spans="1:8" ht="24.95" customHeight="1">
      <c r="A700" s="82">
        <v>695</v>
      </c>
      <c r="B700" s="330" t="s">
        <v>2438</v>
      </c>
      <c r="C700" s="86"/>
      <c r="D700" s="86"/>
      <c r="E700" s="87" t="s">
        <v>2439</v>
      </c>
      <c r="F700" s="87" t="s">
        <v>2198</v>
      </c>
      <c r="G700" s="87">
        <v>2.5823619999999998</v>
      </c>
      <c r="H700" s="87">
        <f t="shared" si="14"/>
        <v>2.3691394495412839</v>
      </c>
    </row>
    <row r="701" spans="1:8" ht="24.95" customHeight="1">
      <c r="A701" s="82">
        <v>696</v>
      </c>
      <c r="B701" s="330"/>
      <c r="C701" s="86"/>
      <c r="D701" s="86"/>
      <c r="E701" s="87" t="s">
        <v>2440</v>
      </c>
      <c r="F701" s="87" t="s">
        <v>2198</v>
      </c>
      <c r="G701" s="87">
        <v>4.8419290000000004</v>
      </c>
      <c r="H701" s="87">
        <f t="shared" si="14"/>
        <v>4.4421366972477063</v>
      </c>
    </row>
    <row r="702" spans="1:8" ht="24.95" customHeight="1">
      <c r="A702" s="82">
        <v>697</v>
      </c>
      <c r="B702" s="330"/>
      <c r="C702" s="86"/>
      <c r="D702" s="86"/>
      <c r="E702" s="87" t="s">
        <v>2441</v>
      </c>
      <c r="F702" s="87" t="s">
        <v>2198</v>
      </c>
      <c r="G702" s="87">
        <v>6.9170410000000002</v>
      </c>
      <c r="H702" s="87">
        <f t="shared" si="14"/>
        <v>6.3459091743119265</v>
      </c>
    </row>
    <row r="703" spans="1:8" ht="24.95" customHeight="1">
      <c r="A703" s="82">
        <v>698</v>
      </c>
      <c r="B703" s="330" t="s">
        <v>2442</v>
      </c>
      <c r="C703" s="86"/>
      <c r="D703" s="86" t="s">
        <v>2443</v>
      </c>
      <c r="E703" s="87" t="s">
        <v>2444</v>
      </c>
      <c r="F703" s="87" t="s">
        <v>2198</v>
      </c>
      <c r="G703" s="87">
        <v>3.45852</v>
      </c>
      <c r="H703" s="87">
        <f t="shared" si="14"/>
        <v>3.1729541284403666</v>
      </c>
    </row>
    <row r="704" spans="1:8" ht="24.95" customHeight="1">
      <c r="A704" s="82">
        <v>699</v>
      </c>
      <c r="B704" s="330"/>
      <c r="C704" s="86"/>
      <c r="D704" s="86" t="s">
        <v>2223</v>
      </c>
      <c r="E704" s="87" t="s">
        <v>2445</v>
      </c>
      <c r="F704" s="87" t="s">
        <v>2198</v>
      </c>
      <c r="G704" s="87">
        <v>11.067265000000001</v>
      </c>
      <c r="H704" s="87">
        <f t="shared" si="14"/>
        <v>10.153454128440368</v>
      </c>
    </row>
    <row r="705" spans="1:8" ht="24.95" customHeight="1">
      <c r="A705" s="82">
        <v>700</v>
      </c>
      <c r="B705" s="330"/>
      <c r="C705" s="86"/>
      <c r="D705" s="86" t="s">
        <v>2227</v>
      </c>
      <c r="E705" s="87" t="s">
        <v>2351</v>
      </c>
      <c r="F705" s="87" t="s">
        <v>2198</v>
      </c>
      <c r="G705" s="87">
        <v>16.600898000000001</v>
      </c>
      <c r="H705" s="87">
        <f t="shared" si="14"/>
        <v>15.230181651376146</v>
      </c>
    </row>
    <row r="706" spans="1:8" ht="24.95" customHeight="1">
      <c r="A706" s="82">
        <v>701</v>
      </c>
      <c r="B706" s="330"/>
      <c r="C706" s="86"/>
      <c r="D706" s="86" t="s">
        <v>2217</v>
      </c>
      <c r="E706" s="87" t="s">
        <v>2446</v>
      </c>
      <c r="F706" s="87" t="s">
        <v>2198</v>
      </c>
      <c r="G706" s="87">
        <v>34.585203999999997</v>
      </c>
      <c r="H706" s="87">
        <f t="shared" si="14"/>
        <v>31.729544954128436</v>
      </c>
    </row>
    <row r="707" spans="1:8" ht="24.95" customHeight="1">
      <c r="A707" s="82">
        <v>702</v>
      </c>
      <c r="B707" s="330"/>
      <c r="C707" s="86"/>
      <c r="D707" s="86" t="s">
        <v>2218</v>
      </c>
      <c r="E707" s="87" t="s">
        <v>2358</v>
      </c>
      <c r="F707" s="87" t="s">
        <v>2198</v>
      </c>
      <c r="G707" s="87">
        <v>41.502245000000002</v>
      </c>
      <c r="H707" s="87">
        <f t="shared" si="14"/>
        <v>38.075454128440363</v>
      </c>
    </row>
    <row r="708" spans="1:8" ht="24.95" customHeight="1">
      <c r="A708" s="82">
        <v>703</v>
      </c>
      <c r="B708" s="330"/>
      <c r="C708" s="86"/>
      <c r="D708" s="86" t="s">
        <v>2447</v>
      </c>
      <c r="E708" s="87" t="s">
        <v>2448</v>
      </c>
      <c r="F708" s="87" t="s">
        <v>2198</v>
      </c>
      <c r="G708" s="87">
        <v>51.647238999999999</v>
      </c>
      <c r="H708" s="87">
        <f t="shared" si="14"/>
        <v>47.382788073394494</v>
      </c>
    </row>
    <row r="709" spans="1:8" ht="24.95" customHeight="1">
      <c r="A709" s="82">
        <v>704</v>
      </c>
      <c r="B709" s="330"/>
      <c r="C709" s="86"/>
      <c r="D709" s="86"/>
      <c r="E709" s="87" t="s">
        <v>2449</v>
      </c>
      <c r="F709" s="87" t="s">
        <v>2198</v>
      </c>
      <c r="G709" s="87">
        <v>69.170409000000006</v>
      </c>
      <c r="H709" s="87">
        <f t="shared" si="14"/>
        <v>63.459090825688072</v>
      </c>
    </row>
    <row r="710" spans="1:8" ht="24.95" customHeight="1">
      <c r="A710" s="82">
        <v>705</v>
      </c>
      <c r="B710" s="330"/>
      <c r="C710" s="86"/>
      <c r="D710" s="86"/>
      <c r="E710" s="87" t="s">
        <v>2450</v>
      </c>
      <c r="F710" s="87" t="s">
        <v>2198</v>
      </c>
      <c r="G710" s="87">
        <v>103.755613</v>
      </c>
      <c r="H710" s="87">
        <f t="shared" si="14"/>
        <v>95.188635779816508</v>
      </c>
    </row>
    <row r="711" spans="1:8" ht="24.95" customHeight="1">
      <c r="A711" s="82">
        <v>706</v>
      </c>
      <c r="B711" s="330"/>
      <c r="C711" s="86"/>
      <c r="D711" s="86"/>
      <c r="E711" s="87" t="s">
        <v>2237</v>
      </c>
      <c r="F711" s="87" t="s">
        <v>2198</v>
      </c>
      <c r="G711" s="87">
        <v>138.34081800000001</v>
      </c>
      <c r="H711" s="87">
        <f t="shared" si="14"/>
        <v>126.91818165137614</v>
      </c>
    </row>
    <row r="712" spans="1:8" ht="24.95" customHeight="1">
      <c r="A712" s="82">
        <v>707</v>
      </c>
      <c r="B712" s="330"/>
      <c r="C712" s="86"/>
      <c r="D712" s="86"/>
      <c r="E712" s="87" t="s">
        <v>2367</v>
      </c>
      <c r="F712" s="87" t="s">
        <v>2198</v>
      </c>
      <c r="G712" s="87">
        <v>179.843063</v>
      </c>
      <c r="H712" s="87">
        <f t="shared" si="14"/>
        <v>164.99363577981651</v>
      </c>
    </row>
    <row r="713" spans="1:8" ht="24.95" customHeight="1">
      <c r="A713" s="82">
        <v>708</v>
      </c>
      <c r="B713" s="330"/>
      <c r="C713" s="86"/>
      <c r="D713" s="86"/>
      <c r="E713" s="87" t="s">
        <v>2368</v>
      </c>
      <c r="F713" s="87" t="s">
        <v>2198</v>
      </c>
      <c r="G713" s="87">
        <v>225.95666900000001</v>
      </c>
      <c r="H713" s="87">
        <f t="shared" si="14"/>
        <v>207.29969633027522</v>
      </c>
    </row>
    <row r="714" spans="1:8" ht="24.95" customHeight="1">
      <c r="A714" s="82">
        <v>709</v>
      </c>
      <c r="B714" s="330"/>
      <c r="C714" s="86"/>
      <c r="D714" s="86"/>
      <c r="E714" s="87" t="s">
        <v>2243</v>
      </c>
      <c r="F714" s="87" t="s">
        <v>2198</v>
      </c>
      <c r="G714" s="87">
        <v>262.847554</v>
      </c>
      <c r="H714" s="87">
        <f t="shared" si="14"/>
        <v>241.14454495412843</v>
      </c>
    </row>
    <row r="715" spans="1:8" ht="24.95" customHeight="1">
      <c r="A715" s="82">
        <v>710</v>
      </c>
      <c r="B715" s="330" t="s">
        <v>2451</v>
      </c>
      <c r="C715" s="86" t="s">
        <v>66</v>
      </c>
      <c r="D715" s="86"/>
      <c r="E715" s="87"/>
      <c r="F715" s="87" t="s">
        <v>2198</v>
      </c>
      <c r="G715" s="87">
        <v>41.502245000000002</v>
      </c>
      <c r="H715" s="87">
        <f t="shared" si="14"/>
        <v>38.075454128440363</v>
      </c>
    </row>
    <row r="716" spans="1:8" ht="24.95" customHeight="1">
      <c r="A716" s="82">
        <v>711</v>
      </c>
      <c r="B716" s="330"/>
      <c r="C716" s="86" t="s">
        <v>69</v>
      </c>
      <c r="D716" s="86"/>
      <c r="E716" s="87"/>
      <c r="F716" s="87" t="s">
        <v>2198</v>
      </c>
      <c r="G716" s="87">
        <v>62.253368000000002</v>
      </c>
      <c r="H716" s="87">
        <f t="shared" si="14"/>
        <v>57.113181651376145</v>
      </c>
    </row>
    <row r="717" spans="1:8" ht="24.95" customHeight="1">
      <c r="A717" s="82">
        <v>712</v>
      </c>
      <c r="B717" s="330"/>
      <c r="C717" s="86" t="s">
        <v>71</v>
      </c>
      <c r="D717" s="86"/>
      <c r="E717" s="87"/>
      <c r="F717" s="87" t="s">
        <v>2198</v>
      </c>
      <c r="G717" s="87">
        <v>124.506736</v>
      </c>
      <c r="H717" s="87">
        <f t="shared" si="14"/>
        <v>114.22636330275229</v>
      </c>
    </row>
    <row r="718" spans="1:8" ht="24.95" customHeight="1">
      <c r="A718" s="82">
        <v>713</v>
      </c>
      <c r="B718" s="330"/>
      <c r="C718" s="86" t="s">
        <v>73</v>
      </c>
      <c r="D718" s="86"/>
      <c r="E718" s="87"/>
      <c r="F718" s="87" t="s">
        <v>2198</v>
      </c>
      <c r="G718" s="87">
        <v>193.677145</v>
      </c>
      <c r="H718" s="87">
        <f t="shared" ref="H718:H727" si="15">G718/1.09</f>
        <v>177.68545412844034</v>
      </c>
    </row>
    <row r="719" spans="1:8" ht="24.95" customHeight="1">
      <c r="A719" s="82">
        <v>714</v>
      </c>
      <c r="B719" s="330"/>
      <c r="C719" s="86" t="s">
        <v>56</v>
      </c>
      <c r="D719" s="86"/>
      <c r="E719" s="87"/>
      <c r="F719" s="87" t="s">
        <v>2198</v>
      </c>
      <c r="G719" s="87">
        <v>258.23619400000001</v>
      </c>
      <c r="H719" s="87">
        <f t="shared" si="15"/>
        <v>236.91393944954129</v>
      </c>
    </row>
    <row r="720" spans="1:8" ht="24.95" customHeight="1">
      <c r="A720" s="82">
        <v>715</v>
      </c>
      <c r="B720" s="330"/>
      <c r="C720" s="86" t="s">
        <v>76</v>
      </c>
      <c r="D720" s="86"/>
      <c r="E720" s="87"/>
      <c r="F720" s="87" t="s">
        <v>2198</v>
      </c>
      <c r="G720" s="87">
        <v>447.30197800000002</v>
      </c>
      <c r="H720" s="87">
        <f t="shared" si="15"/>
        <v>410.36878715596328</v>
      </c>
    </row>
    <row r="721" spans="1:8" ht="24.95" customHeight="1">
      <c r="A721" s="82">
        <v>716</v>
      </c>
      <c r="B721" s="330"/>
      <c r="C721" s="86" t="s">
        <v>78</v>
      </c>
      <c r="D721" s="86"/>
      <c r="E721" s="87"/>
      <c r="F721" s="87" t="s">
        <v>2198</v>
      </c>
      <c r="G721" s="87">
        <v>516.47238700000003</v>
      </c>
      <c r="H721" s="87">
        <f t="shared" si="15"/>
        <v>473.82787798165134</v>
      </c>
    </row>
    <row r="722" spans="1:8" ht="24.95" customHeight="1">
      <c r="A722" s="82">
        <v>717</v>
      </c>
      <c r="B722" s="330"/>
      <c r="C722" s="86" t="s">
        <v>95</v>
      </c>
      <c r="D722" s="86"/>
      <c r="E722" s="87"/>
      <c r="F722" s="87" t="s">
        <v>2198</v>
      </c>
      <c r="G722" s="87">
        <v>691.70408999999995</v>
      </c>
      <c r="H722" s="87">
        <f t="shared" si="15"/>
        <v>634.59090825688065</v>
      </c>
    </row>
    <row r="723" spans="1:8" ht="24.95" customHeight="1">
      <c r="A723" s="82">
        <v>718</v>
      </c>
      <c r="B723" s="330" t="s">
        <v>2452</v>
      </c>
      <c r="C723" s="86" t="s">
        <v>2263</v>
      </c>
      <c r="D723" s="86" t="s">
        <v>2235</v>
      </c>
      <c r="E723" s="87"/>
      <c r="F723" s="87" t="s">
        <v>2198</v>
      </c>
      <c r="G723" s="87">
        <v>27.668164000000001</v>
      </c>
      <c r="H723" s="87">
        <f t="shared" si="15"/>
        <v>25.383636697247706</v>
      </c>
    </row>
    <row r="724" spans="1:8" ht="24.95" customHeight="1">
      <c r="A724" s="82">
        <v>719</v>
      </c>
      <c r="B724" s="330"/>
      <c r="C724" s="86" t="s">
        <v>2233</v>
      </c>
      <c r="D724" s="86" t="s">
        <v>2227</v>
      </c>
      <c r="E724" s="87"/>
      <c r="F724" s="87" t="s">
        <v>2198</v>
      </c>
      <c r="G724" s="87">
        <v>43.346789999999999</v>
      </c>
      <c r="H724" s="87">
        <f t="shared" si="15"/>
        <v>39.767697247706415</v>
      </c>
    </row>
    <row r="725" spans="1:8" ht="24.95" customHeight="1">
      <c r="A725" s="82">
        <v>720</v>
      </c>
      <c r="B725" s="330"/>
      <c r="C725" s="86" t="s">
        <v>2236</v>
      </c>
      <c r="D725" s="86" t="s">
        <v>2217</v>
      </c>
      <c r="E725" s="87"/>
      <c r="F725" s="87" t="s">
        <v>2198</v>
      </c>
      <c r="G725" s="87">
        <v>69.170409000000006</v>
      </c>
      <c r="H725" s="87">
        <f t="shared" si="15"/>
        <v>63.459090825688072</v>
      </c>
    </row>
    <row r="726" spans="1:8" ht="24.95" customHeight="1">
      <c r="A726" s="82">
        <v>721</v>
      </c>
      <c r="B726" s="330"/>
      <c r="C726" s="86" t="s">
        <v>2238</v>
      </c>
      <c r="D726" s="86" t="s">
        <v>2218</v>
      </c>
      <c r="E726" s="87"/>
      <c r="F726" s="87" t="s">
        <v>2198</v>
      </c>
      <c r="G726" s="87">
        <v>119.895376</v>
      </c>
      <c r="H726" s="87">
        <f t="shared" si="15"/>
        <v>109.99575779816513</v>
      </c>
    </row>
    <row r="727" spans="1:8" ht="24.95" customHeight="1">
      <c r="A727" s="82">
        <v>722</v>
      </c>
      <c r="B727" s="330" t="s">
        <v>2453</v>
      </c>
      <c r="C727" s="86"/>
      <c r="D727" s="86" t="s">
        <v>2443</v>
      </c>
      <c r="E727" s="87" t="s">
        <v>2373</v>
      </c>
      <c r="F727" s="87" t="s">
        <v>2198</v>
      </c>
      <c r="G727" s="87">
        <v>9.2227209999999999</v>
      </c>
      <c r="H727" s="87">
        <f t="shared" si="15"/>
        <v>8.4612119266055039</v>
      </c>
    </row>
    <row r="728" spans="1:8" ht="24.95" customHeight="1">
      <c r="A728" s="82">
        <v>723</v>
      </c>
      <c r="B728" s="330"/>
      <c r="C728" s="86"/>
      <c r="D728" s="86" t="s">
        <v>2223</v>
      </c>
      <c r="E728" s="87" t="s">
        <v>2454</v>
      </c>
      <c r="F728" s="87" t="s">
        <v>2198</v>
      </c>
      <c r="G728" s="87">
        <v>13.834082</v>
      </c>
      <c r="H728" s="87">
        <f t="shared" ref="H728:H734" si="16">G728/1.09</f>
        <v>12.691818348623853</v>
      </c>
    </row>
    <row r="729" spans="1:8" ht="24.95" customHeight="1">
      <c r="A729" s="82">
        <v>724</v>
      </c>
      <c r="B729" s="330"/>
      <c r="C729" s="86"/>
      <c r="D729" s="86" t="s">
        <v>2237</v>
      </c>
      <c r="E729" s="87" t="s">
        <v>2351</v>
      </c>
      <c r="F729" s="87" t="s">
        <v>2198</v>
      </c>
      <c r="G729" s="87">
        <v>21.673394999999999</v>
      </c>
      <c r="H729" s="87">
        <f t="shared" si="16"/>
        <v>19.883848623853208</v>
      </c>
    </row>
    <row r="730" spans="1:8" ht="24.95" customHeight="1">
      <c r="A730" s="82">
        <v>725</v>
      </c>
      <c r="B730" s="330"/>
      <c r="C730" s="86"/>
      <c r="D730" s="86" t="s">
        <v>2269</v>
      </c>
      <c r="E730" s="87" t="s">
        <v>2321</v>
      </c>
      <c r="F730" s="87" t="s">
        <v>2198</v>
      </c>
      <c r="G730" s="87">
        <v>33.201796000000002</v>
      </c>
      <c r="H730" s="87">
        <f t="shared" si="16"/>
        <v>30.460363302752292</v>
      </c>
    </row>
    <row r="731" spans="1:8" ht="24.95" customHeight="1">
      <c r="A731" s="82">
        <v>726</v>
      </c>
      <c r="B731" s="330"/>
      <c r="C731" s="86"/>
      <c r="D731" s="86" t="s">
        <v>2270</v>
      </c>
      <c r="E731" s="87" t="s">
        <v>2226</v>
      </c>
      <c r="F731" s="87" t="s">
        <v>2198</v>
      </c>
      <c r="G731" s="87">
        <v>55.336326999999997</v>
      </c>
      <c r="H731" s="87">
        <f t="shared" si="16"/>
        <v>50.767272477064211</v>
      </c>
    </row>
    <row r="732" spans="1:8" ht="24.95" customHeight="1">
      <c r="A732" s="82">
        <v>728</v>
      </c>
      <c r="B732" s="330"/>
      <c r="C732" s="86"/>
      <c r="D732" s="86" t="s">
        <v>2228</v>
      </c>
      <c r="E732" s="87" t="s">
        <v>2223</v>
      </c>
      <c r="F732" s="87" t="s">
        <v>2198</v>
      </c>
      <c r="G732" s="87">
        <v>89.921531999999999</v>
      </c>
      <c r="H732" s="87">
        <f t="shared" si="16"/>
        <v>82.496818348623847</v>
      </c>
    </row>
    <row r="733" spans="1:8" ht="24.95" customHeight="1">
      <c r="A733" s="82">
        <v>729</v>
      </c>
      <c r="B733" s="333" t="s">
        <v>2455</v>
      </c>
      <c r="C733" s="91"/>
      <c r="D733" s="86" t="s">
        <v>2364</v>
      </c>
      <c r="E733" s="87"/>
      <c r="F733" s="87" t="s">
        <v>2198</v>
      </c>
      <c r="G733" s="87">
        <v>7.4705399999999997</v>
      </c>
      <c r="H733" s="87">
        <f t="shared" si="16"/>
        <v>6.8537064220183481</v>
      </c>
    </row>
    <row r="734" spans="1:8" ht="24.95" customHeight="1">
      <c r="A734" s="82">
        <v>730</v>
      </c>
      <c r="B734" s="333"/>
      <c r="C734" s="86"/>
      <c r="D734" s="86" t="s">
        <v>2348</v>
      </c>
      <c r="E734" s="87"/>
      <c r="F734" s="87" t="s">
        <v>2198</v>
      </c>
      <c r="G734" s="87">
        <v>9.9930599999999998</v>
      </c>
      <c r="H734" s="87">
        <f t="shared" si="16"/>
        <v>9.1679449541284388</v>
      </c>
    </row>
    <row r="735" spans="1:8" ht="24.95" customHeight="1">
      <c r="A735" s="82">
        <v>731</v>
      </c>
      <c r="B735" s="330" t="s">
        <v>2456</v>
      </c>
      <c r="C735" s="86"/>
      <c r="D735" s="86" t="s">
        <v>2443</v>
      </c>
      <c r="E735" s="87"/>
      <c r="F735" s="87" t="s">
        <v>2198</v>
      </c>
      <c r="G735" s="87">
        <v>22.826235</v>
      </c>
      <c r="H735" s="87">
        <f t="shared" ref="H735:H758" si="17">G735/1.09</f>
        <v>20.941499999999998</v>
      </c>
    </row>
    <row r="736" spans="1:8" ht="24.95" customHeight="1">
      <c r="A736" s="82">
        <v>732</v>
      </c>
      <c r="B736" s="330"/>
      <c r="C736" s="86"/>
      <c r="D736" s="86" t="s">
        <v>2223</v>
      </c>
      <c r="E736" s="87"/>
      <c r="F736" s="87" t="s">
        <v>2198</v>
      </c>
      <c r="G736" s="87">
        <v>36.429749000000001</v>
      </c>
      <c r="H736" s="87">
        <f t="shared" si="17"/>
        <v>33.421788073394495</v>
      </c>
    </row>
    <row r="737" spans="1:8" ht="24.95" customHeight="1">
      <c r="A737" s="82">
        <v>733</v>
      </c>
      <c r="B737" s="330"/>
      <c r="C737" s="86"/>
      <c r="D737" s="86" t="s">
        <v>2227</v>
      </c>
      <c r="E737" s="87"/>
      <c r="F737" s="87" t="s">
        <v>2198</v>
      </c>
      <c r="G737" s="87">
        <v>65.665774999999996</v>
      </c>
      <c r="H737" s="87">
        <f t="shared" si="17"/>
        <v>60.24383027522935</v>
      </c>
    </row>
    <row r="738" spans="1:8" ht="24.95" customHeight="1">
      <c r="A738" s="82">
        <v>734</v>
      </c>
      <c r="B738" s="330"/>
      <c r="C738" s="86" t="s">
        <v>69</v>
      </c>
      <c r="D738" s="86" t="s">
        <v>2217</v>
      </c>
      <c r="E738" s="87"/>
      <c r="F738" s="87" t="s">
        <v>2198</v>
      </c>
      <c r="G738" s="87">
        <v>113.439471</v>
      </c>
      <c r="H738" s="87">
        <f t="shared" si="17"/>
        <v>104.07290917431192</v>
      </c>
    </row>
    <row r="739" spans="1:8" ht="24.95" customHeight="1">
      <c r="A739" s="82">
        <v>735</v>
      </c>
      <c r="B739" s="330"/>
      <c r="C739" s="86" t="s">
        <v>71</v>
      </c>
      <c r="D739" s="86" t="s">
        <v>2228</v>
      </c>
      <c r="E739" s="87"/>
      <c r="F739" s="87" t="s">
        <v>2198</v>
      </c>
      <c r="G739" s="87">
        <v>193.677145</v>
      </c>
      <c r="H739" s="87">
        <f t="shared" si="17"/>
        <v>177.68545412844034</v>
      </c>
    </row>
    <row r="740" spans="1:8" ht="24.95" customHeight="1">
      <c r="A740" s="82">
        <v>736</v>
      </c>
      <c r="B740" s="330"/>
      <c r="C740" s="86" t="s">
        <v>73</v>
      </c>
      <c r="D740" s="86" t="s">
        <v>2229</v>
      </c>
      <c r="E740" s="87"/>
      <c r="F740" s="87" t="s">
        <v>2198</v>
      </c>
      <c r="G740" s="87">
        <v>310.80570399999999</v>
      </c>
      <c r="H740" s="87">
        <f t="shared" si="17"/>
        <v>285.142847706422</v>
      </c>
    </row>
    <row r="741" spans="1:8" ht="24.95" customHeight="1">
      <c r="A741" s="82">
        <v>737</v>
      </c>
      <c r="B741" s="330"/>
      <c r="C741" s="86" t="s">
        <v>56</v>
      </c>
      <c r="D741" s="86"/>
      <c r="E741" s="87"/>
      <c r="F741" s="87" t="s">
        <v>2198</v>
      </c>
      <c r="G741" s="87">
        <v>415.02245399999998</v>
      </c>
      <c r="H741" s="87">
        <f t="shared" si="17"/>
        <v>380.75454495412839</v>
      </c>
    </row>
    <row r="742" spans="1:8" ht="24.95" customHeight="1">
      <c r="A742" s="82">
        <v>738</v>
      </c>
      <c r="B742" s="330"/>
      <c r="C742" s="86" t="s">
        <v>76</v>
      </c>
      <c r="D742" s="86"/>
      <c r="E742" s="87"/>
      <c r="F742" s="87" t="s">
        <v>2198</v>
      </c>
      <c r="G742" s="87">
        <v>553.36327200000005</v>
      </c>
      <c r="H742" s="87">
        <f t="shared" si="17"/>
        <v>507.67272660550458</v>
      </c>
    </row>
    <row r="743" spans="1:8" ht="24.95" customHeight="1">
      <c r="A743" s="82">
        <v>739</v>
      </c>
      <c r="B743" s="330"/>
      <c r="C743" s="86" t="s">
        <v>78</v>
      </c>
      <c r="D743" s="86"/>
      <c r="E743" s="87"/>
      <c r="F743" s="87" t="s">
        <v>2198</v>
      </c>
      <c r="G743" s="87">
        <v>1037.556135</v>
      </c>
      <c r="H743" s="87">
        <f t="shared" si="17"/>
        <v>951.88636238532104</v>
      </c>
    </row>
    <row r="744" spans="1:8" ht="24.95" customHeight="1">
      <c r="A744" s="82">
        <v>740</v>
      </c>
      <c r="B744" s="330"/>
      <c r="C744" s="86" t="s">
        <v>95</v>
      </c>
      <c r="D744" s="86"/>
      <c r="E744" s="87"/>
      <c r="F744" s="87" t="s">
        <v>2198</v>
      </c>
      <c r="G744" s="87">
        <v>1383.4081799999999</v>
      </c>
      <c r="H744" s="87">
        <f t="shared" si="17"/>
        <v>1269.1818165137613</v>
      </c>
    </row>
    <row r="745" spans="1:8" ht="24.95" customHeight="1">
      <c r="A745" s="82">
        <v>741</v>
      </c>
      <c r="B745" s="330" t="s">
        <v>2457</v>
      </c>
      <c r="C745" s="86"/>
      <c r="D745" s="86"/>
      <c r="E745" s="87" t="s">
        <v>2458</v>
      </c>
      <c r="F745" s="87" t="s">
        <v>2198</v>
      </c>
      <c r="G745" s="87">
        <v>18.445442</v>
      </c>
      <c r="H745" s="87">
        <f t="shared" si="17"/>
        <v>16.922423853211008</v>
      </c>
    </row>
    <row r="746" spans="1:8" ht="24.95" customHeight="1">
      <c r="A746" s="82">
        <v>742</v>
      </c>
      <c r="B746" s="330"/>
      <c r="C746" s="86"/>
      <c r="D746" s="86"/>
      <c r="E746" s="87" t="s">
        <v>2319</v>
      </c>
      <c r="F746" s="87" t="s">
        <v>2198</v>
      </c>
      <c r="G746" s="87">
        <v>22.134530999999999</v>
      </c>
      <c r="H746" s="87">
        <f t="shared" si="17"/>
        <v>20.306909174311926</v>
      </c>
    </row>
    <row r="747" spans="1:8" ht="24.95" customHeight="1">
      <c r="A747" s="82">
        <v>743</v>
      </c>
      <c r="B747" s="330"/>
      <c r="C747" s="86"/>
      <c r="D747" s="86"/>
      <c r="E747" s="87" t="s">
        <v>2321</v>
      </c>
      <c r="F747" s="87" t="s">
        <v>2198</v>
      </c>
      <c r="G747" s="87">
        <v>27.668164000000001</v>
      </c>
      <c r="H747" s="87">
        <f t="shared" si="17"/>
        <v>25.383636697247706</v>
      </c>
    </row>
    <row r="748" spans="1:8" ht="24.95" customHeight="1">
      <c r="A748" s="82">
        <v>744</v>
      </c>
      <c r="B748" s="330"/>
      <c r="C748" s="86"/>
      <c r="D748" s="86"/>
      <c r="E748" s="87" t="s">
        <v>2226</v>
      </c>
      <c r="F748" s="87" t="s">
        <v>2198</v>
      </c>
      <c r="G748" s="87">
        <v>37.813156999999997</v>
      </c>
      <c r="H748" s="87">
        <f t="shared" si="17"/>
        <v>34.690969724770639</v>
      </c>
    </row>
    <row r="749" spans="1:8" ht="24.95" customHeight="1">
      <c r="A749" s="82">
        <v>745</v>
      </c>
      <c r="B749" s="330"/>
      <c r="C749" s="86"/>
      <c r="D749" s="86"/>
      <c r="E749" s="87" t="s">
        <v>2223</v>
      </c>
      <c r="F749" s="87" t="s">
        <v>2198</v>
      </c>
      <c r="G749" s="87">
        <v>62.253368000000002</v>
      </c>
      <c r="H749" s="87">
        <f t="shared" si="17"/>
        <v>57.113181651376145</v>
      </c>
    </row>
    <row r="750" spans="1:8" ht="24.95" customHeight="1">
      <c r="A750" s="82">
        <v>746</v>
      </c>
      <c r="B750" s="330"/>
      <c r="C750" s="86"/>
      <c r="D750" s="86"/>
      <c r="E750" s="87" t="s">
        <v>2237</v>
      </c>
      <c r="F750" s="87" t="s">
        <v>2198</v>
      </c>
      <c r="G750" s="87">
        <v>119.895376</v>
      </c>
      <c r="H750" s="87">
        <f t="shared" si="17"/>
        <v>109.99575779816513</v>
      </c>
    </row>
    <row r="751" spans="1:8" ht="24.95" customHeight="1">
      <c r="A751" s="82">
        <v>747</v>
      </c>
      <c r="B751" s="330"/>
      <c r="C751" s="86"/>
      <c r="D751" s="86"/>
      <c r="E751" s="87" t="s">
        <v>2269</v>
      </c>
      <c r="F751" s="87" t="s">
        <v>2198</v>
      </c>
      <c r="G751" s="87">
        <v>207.51122699999999</v>
      </c>
      <c r="H751" s="87">
        <f t="shared" si="17"/>
        <v>190.3772724770642</v>
      </c>
    </row>
    <row r="752" spans="1:8" ht="24.95" customHeight="1">
      <c r="A752" s="82">
        <v>748</v>
      </c>
      <c r="B752" s="330" t="s">
        <v>2459</v>
      </c>
      <c r="C752" s="86" t="s">
        <v>63</v>
      </c>
      <c r="D752" s="86"/>
      <c r="E752" s="87"/>
      <c r="F752" s="87" t="s">
        <v>2460</v>
      </c>
      <c r="G752" s="87">
        <v>5.533633</v>
      </c>
      <c r="H752" s="87">
        <f t="shared" si="17"/>
        <v>5.0767275229357791</v>
      </c>
    </row>
    <row r="753" spans="1:8" ht="24.95" customHeight="1">
      <c r="A753" s="82">
        <v>749</v>
      </c>
      <c r="B753" s="330"/>
      <c r="C753" s="86" t="s">
        <v>66</v>
      </c>
      <c r="D753" s="86"/>
      <c r="E753" s="87"/>
      <c r="F753" s="87" t="s">
        <v>2460</v>
      </c>
      <c r="G753" s="87">
        <v>7.378177</v>
      </c>
      <c r="H753" s="87">
        <f t="shared" si="17"/>
        <v>6.768969724770642</v>
      </c>
    </row>
    <row r="754" spans="1:8" ht="24.95" customHeight="1">
      <c r="A754" s="82">
        <v>750</v>
      </c>
      <c r="B754" s="86" t="s">
        <v>2461</v>
      </c>
      <c r="C754" s="86" t="s">
        <v>60</v>
      </c>
      <c r="D754" s="86"/>
      <c r="E754" s="87"/>
      <c r="F754" s="87" t="s">
        <v>2460</v>
      </c>
      <c r="G754" s="87">
        <v>5.0724970000000003</v>
      </c>
      <c r="H754" s="87">
        <f t="shared" si="17"/>
        <v>4.6536669724770645</v>
      </c>
    </row>
    <row r="755" spans="1:8" ht="24.95" customHeight="1">
      <c r="A755" s="82">
        <v>751</v>
      </c>
      <c r="B755" s="330" t="s">
        <v>2462</v>
      </c>
      <c r="C755" s="86">
        <v>3</v>
      </c>
      <c r="D755" s="86"/>
      <c r="E755" s="87"/>
      <c r="F755" s="87" t="s">
        <v>2460</v>
      </c>
      <c r="G755" s="87">
        <v>13.096264</v>
      </c>
      <c r="H755" s="87">
        <f t="shared" si="17"/>
        <v>12.01492110091743</v>
      </c>
    </row>
    <row r="756" spans="1:8" ht="24.95" customHeight="1">
      <c r="A756" s="82">
        <v>752</v>
      </c>
      <c r="B756" s="330"/>
      <c r="C756" s="86">
        <v>4</v>
      </c>
      <c r="D756" s="86"/>
      <c r="E756" s="87"/>
      <c r="F756" s="87" t="s">
        <v>2460</v>
      </c>
      <c r="G756" s="87">
        <v>17.062034000000001</v>
      </c>
      <c r="H756" s="87">
        <f t="shared" si="17"/>
        <v>15.653242201834862</v>
      </c>
    </row>
    <row r="757" spans="1:8" ht="24.95" customHeight="1">
      <c r="A757" s="82">
        <v>753</v>
      </c>
      <c r="B757" s="330"/>
      <c r="C757" s="86">
        <v>5</v>
      </c>
      <c r="D757" s="86"/>
      <c r="E757" s="87"/>
      <c r="F757" s="87" t="s">
        <v>2460</v>
      </c>
      <c r="G757" s="87">
        <v>21.673394999999999</v>
      </c>
      <c r="H757" s="87">
        <f t="shared" si="17"/>
        <v>19.883848623853208</v>
      </c>
    </row>
    <row r="758" spans="1:8" ht="24.95" customHeight="1">
      <c r="A758" s="82">
        <v>754</v>
      </c>
      <c r="B758" s="330"/>
      <c r="C758" s="86">
        <v>6</v>
      </c>
      <c r="D758" s="86"/>
      <c r="E758" s="87"/>
      <c r="F758" s="87" t="s">
        <v>2460</v>
      </c>
      <c r="G758" s="87">
        <v>25.823619000000001</v>
      </c>
      <c r="H758" s="87">
        <f t="shared" si="17"/>
        <v>23.69139357798165</v>
      </c>
    </row>
    <row r="759" spans="1:8" ht="24.95" customHeight="1">
      <c r="A759" s="82">
        <v>755</v>
      </c>
      <c r="B759" s="86" t="s">
        <v>2463</v>
      </c>
      <c r="C759" s="86"/>
      <c r="D759" s="86"/>
      <c r="E759" s="87"/>
      <c r="F759" s="87" t="s">
        <v>94</v>
      </c>
      <c r="G759" s="87">
        <v>11.067265000000001</v>
      </c>
      <c r="H759" s="87">
        <f t="shared" ref="H759:H776" si="18">G759/1.09</f>
        <v>10.153454128440368</v>
      </c>
    </row>
    <row r="760" spans="1:8" ht="24.95" customHeight="1">
      <c r="A760" s="82">
        <v>756</v>
      </c>
      <c r="B760" s="86" t="s">
        <v>2464</v>
      </c>
      <c r="C760" s="86"/>
      <c r="D760" s="86"/>
      <c r="E760" s="87"/>
      <c r="F760" s="87" t="s">
        <v>94</v>
      </c>
      <c r="G760" s="87">
        <v>11.021471999999999</v>
      </c>
      <c r="H760" s="87">
        <f t="shared" si="18"/>
        <v>10.11144220183486</v>
      </c>
    </row>
    <row r="761" spans="1:8" ht="24.95" customHeight="1">
      <c r="A761" s="82">
        <v>757</v>
      </c>
      <c r="B761" s="86" t="s">
        <v>2465</v>
      </c>
      <c r="C761" s="86"/>
      <c r="D761" s="86"/>
      <c r="E761" s="87"/>
      <c r="F761" s="87" t="s">
        <v>94</v>
      </c>
      <c r="G761" s="87">
        <v>12.457368000000001</v>
      </c>
      <c r="H761" s="87">
        <f t="shared" si="18"/>
        <v>11.428777981651375</v>
      </c>
    </row>
    <row r="762" spans="1:8" ht="24.95" customHeight="1">
      <c r="A762" s="82">
        <v>758</v>
      </c>
      <c r="B762" s="92" t="s">
        <v>2466</v>
      </c>
      <c r="C762" s="86"/>
      <c r="D762" s="93" t="s">
        <v>2396</v>
      </c>
      <c r="E762" s="93" t="s">
        <v>2396</v>
      </c>
      <c r="F762" s="92" t="s">
        <v>2467</v>
      </c>
      <c r="G762" s="87">
        <v>9.5758740000000007</v>
      </c>
      <c r="H762" s="87">
        <f t="shared" si="18"/>
        <v>8.7852055045871555</v>
      </c>
    </row>
    <row r="763" spans="1:8" ht="24.95" customHeight="1">
      <c r="A763" s="82">
        <v>759</v>
      </c>
      <c r="B763" s="90" t="s">
        <v>2468</v>
      </c>
      <c r="C763" s="91"/>
      <c r="D763" s="93" t="s">
        <v>2396</v>
      </c>
      <c r="E763" s="93" t="s">
        <v>2387</v>
      </c>
      <c r="F763" s="92" t="s">
        <v>2467</v>
      </c>
      <c r="G763" s="87">
        <v>4.3173899999999996</v>
      </c>
      <c r="H763" s="87">
        <f t="shared" si="18"/>
        <v>3.9609082568807334</v>
      </c>
    </row>
    <row r="764" spans="1:8" ht="24.95" customHeight="1">
      <c r="A764" s="82">
        <v>760</v>
      </c>
      <c r="B764" s="86" t="s">
        <v>2469</v>
      </c>
      <c r="C764" s="86"/>
      <c r="D764" s="86"/>
      <c r="E764" s="87"/>
      <c r="F764" s="87" t="s">
        <v>94</v>
      </c>
      <c r="G764" s="87">
        <v>3.45852</v>
      </c>
      <c r="H764" s="87">
        <f t="shared" si="18"/>
        <v>3.1729541284403666</v>
      </c>
    </row>
    <row r="765" spans="1:8" ht="24.95" customHeight="1">
      <c r="A765" s="82">
        <v>761</v>
      </c>
      <c r="B765" s="86" t="s">
        <v>2470</v>
      </c>
      <c r="C765" s="86"/>
      <c r="D765" s="86"/>
      <c r="E765" s="87"/>
      <c r="F765" s="87" t="s">
        <v>2471</v>
      </c>
      <c r="G765" s="87">
        <v>7.8393129999999998</v>
      </c>
      <c r="H765" s="87">
        <f t="shared" si="18"/>
        <v>7.1920302752293574</v>
      </c>
    </row>
    <row r="766" spans="1:8" ht="24.95" customHeight="1">
      <c r="A766" s="82">
        <v>762</v>
      </c>
      <c r="B766" s="86" t="s">
        <v>2472</v>
      </c>
      <c r="C766" s="86"/>
      <c r="D766" s="86"/>
      <c r="E766" s="87"/>
      <c r="F766" s="87" t="s">
        <v>2471</v>
      </c>
      <c r="G766" s="87">
        <v>13.834082</v>
      </c>
      <c r="H766" s="87">
        <f t="shared" si="18"/>
        <v>12.691818348623853</v>
      </c>
    </row>
    <row r="767" spans="1:8" ht="24.95" customHeight="1">
      <c r="A767" s="82">
        <v>763</v>
      </c>
      <c r="B767" s="86" t="s">
        <v>2472</v>
      </c>
      <c r="C767" s="86" t="s">
        <v>2473</v>
      </c>
      <c r="D767" s="86"/>
      <c r="E767" s="87"/>
      <c r="F767" s="86" t="s">
        <v>2474</v>
      </c>
      <c r="G767" s="87">
        <v>5.533633</v>
      </c>
      <c r="H767" s="87">
        <f t="shared" si="18"/>
        <v>5.0767275229357791</v>
      </c>
    </row>
    <row r="768" spans="1:8" ht="24.95" customHeight="1">
      <c r="A768" s="82">
        <v>764</v>
      </c>
      <c r="B768" s="86" t="s">
        <v>2475</v>
      </c>
      <c r="C768" s="86"/>
      <c r="D768" s="86"/>
      <c r="E768" s="87"/>
      <c r="F768" s="87" t="s">
        <v>385</v>
      </c>
      <c r="G768" s="87">
        <v>2.5823619999999998</v>
      </c>
      <c r="H768" s="87">
        <f t="shared" si="18"/>
        <v>2.3691394495412839</v>
      </c>
    </row>
    <row r="769" spans="1:8" ht="24.95" customHeight="1">
      <c r="A769" s="82">
        <v>765</v>
      </c>
      <c r="B769" s="86" t="s">
        <v>2476</v>
      </c>
      <c r="C769" s="86"/>
      <c r="D769" s="86"/>
      <c r="E769" s="87"/>
      <c r="F769" s="87" t="s">
        <v>2198</v>
      </c>
      <c r="G769" s="87">
        <v>0.69170399999999999</v>
      </c>
      <c r="H769" s="87">
        <f t="shared" si="18"/>
        <v>0.63459082568807335</v>
      </c>
    </row>
    <row r="770" spans="1:8" ht="24.95" customHeight="1">
      <c r="A770" s="82">
        <v>766</v>
      </c>
      <c r="B770" s="86" t="s">
        <v>2477</v>
      </c>
      <c r="C770" s="86"/>
      <c r="D770" s="86"/>
      <c r="E770" s="87"/>
      <c r="F770" s="87" t="s">
        <v>2198</v>
      </c>
      <c r="G770" s="87">
        <v>1.014499</v>
      </c>
      <c r="H770" s="87">
        <f t="shared" si="18"/>
        <v>0.93073302752293574</v>
      </c>
    </row>
    <row r="771" spans="1:8" ht="24.95" customHeight="1">
      <c r="A771" s="82">
        <v>767</v>
      </c>
      <c r="B771" s="331" t="s">
        <v>2478</v>
      </c>
      <c r="C771" s="86"/>
      <c r="D771" s="86" t="s">
        <v>2479</v>
      </c>
      <c r="E771" s="87" t="s">
        <v>2480</v>
      </c>
      <c r="F771" s="87" t="s">
        <v>2481</v>
      </c>
      <c r="G771" s="87">
        <v>16.600898000000001</v>
      </c>
      <c r="H771" s="87">
        <f t="shared" si="18"/>
        <v>15.230181651376146</v>
      </c>
    </row>
    <row r="772" spans="1:8" ht="24.95" customHeight="1">
      <c r="A772" s="82">
        <v>768</v>
      </c>
      <c r="B772" s="332"/>
      <c r="C772" s="86"/>
      <c r="D772" s="86" t="s">
        <v>2482</v>
      </c>
      <c r="E772" s="87" t="s">
        <v>2483</v>
      </c>
      <c r="F772" s="87" t="s">
        <v>2481</v>
      </c>
      <c r="G772" s="87">
        <v>34.124068000000001</v>
      </c>
      <c r="H772" s="87">
        <f t="shared" si="18"/>
        <v>31.306484403669725</v>
      </c>
    </row>
    <row r="773" spans="1:8" ht="24.95" customHeight="1">
      <c r="A773" s="82">
        <v>769</v>
      </c>
      <c r="B773" s="92" t="s">
        <v>2484</v>
      </c>
      <c r="C773" s="86"/>
      <c r="D773" s="93" t="s">
        <v>2396</v>
      </c>
      <c r="E773" s="93" t="s">
        <v>2396</v>
      </c>
      <c r="F773" s="87" t="s">
        <v>94</v>
      </c>
      <c r="G773" s="87">
        <v>38.808</v>
      </c>
      <c r="H773" s="87">
        <f t="shared" si="18"/>
        <v>35.60366972477064</v>
      </c>
    </row>
    <row r="774" spans="1:8" ht="24.95" customHeight="1">
      <c r="A774" s="82">
        <v>770</v>
      </c>
      <c r="B774" s="86" t="s">
        <v>2485</v>
      </c>
      <c r="C774" s="86"/>
      <c r="D774" s="86"/>
      <c r="E774" s="87"/>
      <c r="F774" s="87" t="s">
        <v>2198</v>
      </c>
      <c r="G774" s="87">
        <v>0.83004500000000003</v>
      </c>
      <c r="H774" s="87">
        <f t="shared" si="18"/>
        <v>0.76150917431192655</v>
      </c>
    </row>
    <row r="775" spans="1:8" ht="24.95" customHeight="1">
      <c r="A775" s="82">
        <v>771</v>
      </c>
      <c r="B775" s="86" t="s">
        <v>2486</v>
      </c>
      <c r="C775" s="86"/>
      <c r="D775" s="86"/>
      <c r="E775" s="87"/>
      <c r="F775" s="87" t="s">
        <v>385</v>
      </c>
      <c r="G775" s="87">
        <v>1.014499</v>
      </c>
      <c r="H775" s="87">
        <f t="shared" si="18"/>
        <v>0.93073302752293574</v>
      </c>
    </row>
    <row r="776" spans="1:8" ht="24.95" customHeight="1">
      <c r="A776" s="82">
        <v>772</v>
      </c>
      <c r="B776" s="94" t="s">
        <v>2487</v>
      </c>
      <c r="C776" s="94"/>
      <c r="D776" s="94"/>
      <c r="E776" s="95"/>
      <c r="F776" s="95" t="s">
        <v>385</v>
      </c>
      <c r="G776" s="95">
        <v>0.83004500000000003</v>
      </c>
      <c r="H776" s="96">
        <f t="shared" si="18"/>
        <v>0.76150917431192655</v>
      </c>
    </row>
  </sheetData>
  <sheetProtection password="CF7A" sheet="1" objects="1" scenarios="1"/>
  <mergeCells count="88">
    <mergeCell ref="A1:H1"/>
    <mergeCell ref="C2:E2"/>
    <mergeCell ref="G2:H2"/>
    <mergeCell ref="A2:A3"/>
    <mergeCell ref="B2:B3"/>
    <mergeCell ref="B4:B15"/>
    <mergeCell ref="B16:B24"/>
    <mergeCell ref="B25:B27"/>
    <mergeCell ref="B28:B34"/>
    <mergeCell ref="B35:B43"/>
    <mergeCell ref="B44:B51"/>
    <mergeCell ref="B52:B59"/>
    <mergeCell ref="B60:B67"/>
    <mergeCell ref="B68:B74"/>
    <mergeCell ref="B75:B89"/>
    <mergeCell ref="B90:B103"/>
    <mergeCell ref="B104:B107"/>
    <mergeCell ref="B108:B113"/>
    <mergeCell ref="B114:B126"/>
    <mergeCell ref="B127:B134"/>
    <mergeCell ref="B135:B144"/>
    <mergeCell ref="B145:B152"/>
    <mergeCell ref="B153:B166"/>
    <mergeCell ref="B167:B177"/>
    <mergeCell ref="B178:B192"/>
    <mergeCell ref="B193:B209"/>
    <mergeCell ref="B210:B227"/>
    <mergeCell ref="B228:B235"/>
    <mergeCell ref="B236:B240"/>
    <mergeCell ref="B241:B254"/>
    <mergeCell ref="B255:B267"/>
    <mergeCell ref="B268:B285"/>
    <mergeCell ref="B286:B298"/>
    <mergeCell ref="B299:B314"/>
    <mergeCell ref="B315:B327"/>
    <mergeCell ref="B328:B343"/>
    <mergeCell ref="B344:B359"/>
    <mergeCell ref="B360:B366"/>
    <mergeCell ref="B367:B372"/>
    <mergeCell ref="B373:B391"/>
    <mergeCell ref="B392:B394"/>
    <mergeCell ref="B395:B402"/>
    <mergeCell ref="B403:B408"/>
    <mergeCell ref="B409:B423"/>
    <mergeCell ref="B424:B431"/>
    <mergeCell ref="B432:B448"/>
    <mergeCell ref="B449:B451"/>
    <mergeCell ref="B452:B469"/>
    <mergeCell ref="B470:B474"/>
    <mergeCell ref="B475:B479"/>
    <mergeCell ref="B480:B492"/>
    <mergeCell ref="B493:B506"/>
    <mergeCell ref="B507:B512"/>
    <mergeCell ref="B513:B519"/>
    <mergeCell ref="B520:B523"/>
    <mergeCell ref="B524:B537"/>
    <mergeCell ref="B538:B547"/>
    <mergeCell ref="B548:B561"/>
    <mergeCell ref="B562:B579"/>
    <mergeCell ref="B580:B585"/>
    <mergeCell ref="B586:B590"/>
    <mergeCell ref="B591:B600"/>
    <mergeCell ref="B601:B606"/>
    <mergeCell ref="B607:B610"/>
    <mergeCell ref="B611:B619"/>
    <mergeCell ref="B675:B684"/>
    <mergeCell ref="B685:B689"/>
    <mergeCell ref="B620:B629"/>
    <mergeCell ref="B630:B631"/>
    <mergeCell ref="B632:B637"/>
    <mergeCell ref="B638:B640"/>
    <mergeCell ref="B641:B645"/>
    <mergeCell ref="B755:B758"/>
    <mergeCell ref="B771:B772"/>
    <mergeCell ref="F2:F3"/>
    <mergeCell ref="B727:B732"/>
    <mergeCell ref="B733:B734"/>
    <mergeCell ref="B735:B744"/>
    <mergeCell ref="B745:B751"/>
    <mergeCell ref="B752:B753"/>
    <mergeCell ref="B690:B699"/>
    <mergeCell ref="B700:B702"/>
    <mergeCell ref="B703:B714"/>
    <mergeCell ref="B715:B722"/>
    <mergeCell ref="B723:B726"/>
    <mergeCell ref="B646:B650"/>
    <mergeCell ref="B651:B663"/>
    <mergeCell ref="B664:B674"/>
  </mergeCells>
  <phoneticPr fontId="31" type="noConversion"/>
  <pageMargins left="0.7" right="0.7" top="0.75" bottom="0.75" header="0.3" footer="0.3"/>
  <pageSetup paperSize="9" scale="90" orientation="portrait"/>
  <drawing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Lines>0</Lines>
  <Paragraphs>0</Paragraphs>
  <ScaleCrop>false</ScaleCrop>
  <HeadingPairs>
    <vt:vector size="2" baseType="variant">
      <vt:variant>
        <vt:lpstr>工作表</vt:lpstr>
      </vt:variant>
      <vt:variant>
        <vt:i4>14</vt:i4>
      </vt:variant>
    </vt:vector>
  </HeadingPairs>
  <TitlesOfParts>
    <vt:vector size="14" baseType="lpstr">
      <vt:lpstr>封面</vt:lpstr>
      <vt:lpstr>目录</vt:lpstr>
      <vt:lpstr>1、鄂州市建设工程造价信息使用说明</vt:lpstr>
      <vt:lpstr>2、鄂州市建筑装饰工程材料综合价格信息</vt:lpstr>
      <vt:lpstr>3、鄂州市安装工程材料综合价格信息</vt:lpstr>
      <vt:lpstr>4、鄂州市市政工程材料综合价格信息</vt:lpstr>
      <vt:lpstr>5、鄂州市商品混凝土、干混砂浆综合信息价</vt:lpstr>
      <vt:lpstr>6、鄂州市装配式构件综合价格信息</vt:lpstr>
      <vt:lpstr>7、鄂州市苗木综合价格信息</vt:lpstr>
      <vt:lpstr>8、新型建筑材料市场参考价</vt:lpstr>
      <vt:lpstr>9、鄂州市主要建筑材料价格监测情况</vt:lpstr>
      <vt:lpstr>10、鄂州市2026年第一季度人工成本综合指数</vt:lpstr>
      <vt:lpstr>11、鄂州市2026年第一季度建筑工程造价指数</vt:lpstr>
      <vt:lpstr>Sheet1</vt:lpstr>
    </vt:vector>
  </TitlesOfParts>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冰心玉壶</cp:lastModifiedBy>
  <cp:revision>0</cp:revision>
  <dcterms:modified xsi:type="dcterms:W3CDTF">2026-05-06T01:19:45Z</dcterms:modified>
</cp:coreProperties>
</file>